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E678327-5FA6-483F-847C-FDF4F7E390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а 01.12.2025" sheetId="5" r:id="rId1"/>
  </sheets>
  <definedNames>
    <definedName name="_xlnm.Print_Area" localSheetId="0">'на 01.12.2025'!$A$1:$K$37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5" l="1"/>
  <c r="G27" i="5"/>
  <c r="G11" i="5"/>
  <c r="G19" i="5"/>
  <c r="H19" i="5"/>
  <c r="C34" i="5"/>
  <c r="H10" i="5"/>
  <c r="G10" i="5"/>
  <c r="G9" i="5"/>
  <c r="H33" i="5"/>
  <c r="H35" i="5"/>
  <c r="H36" i="5"/>
  <c r="H30" i="5"/>
  <c r="K8" i="5"/>
  <c r="I8" i="5"/>
  <c r="J8" i="5"/>
  <c r="F34" i="5"/>
  <c r="G21" i="5"/>
  <c r="H21" i="5"/>
  <c r="I21" i="5"/>
  <c r="J21" i="5"/>
  <c r="K21" i="5"/>
  <c r="J28" i="5"/>
  <c r="C18" i="5"/>
  <c r="C7" i="5"/>
  <c r="C29" i="5" s="1"/>
  <c r="C37" i="5" l="1"/>
  <c r="I33" i="5"/>
  <c r="I24" i="5"/>
  <c r="J11" i="5"/>
  <c r="I11" i="5"/>
  <c r="J24" i="5" l="1"/>
  <c r="J23" i="5" l="1"/>
  <c r="I23" i="5"/>
  <c r="J16" i="5"/>
  <c r="I16" i="5"/>
  <c r="I15" i="5"/>
  <c r="F7" i="5" l="1"/>
  <c r="K35" i="5" l="1"/>
  <c r="J35" i="5"/>
  <c r="G35" i="5"/>
  <c r="K28" i="5"/>
  <c r="K13" i="5"/>
  <c r="J13" i="5"/>
  <c r="I13" i="5"/>
  <c r="H13" i="5"/>
  <c r="G13" i="5"/>
  <c r="H8" i="5"/>
  <c r="G8" i="5"/>
  <c r="G36" i="5" l="1"/>
  <c r="J33" i="5"/>
  <c r="K33" i="5"/>
  <c r="K36" i="5" l="1"/>
  <c r="J36" i="5"/>
  <c r="E34" i="5"/>
  <c r="H34" i="5" s="1"/>
  <c r="D34" i="5"/>
  <c r="B34" i="5"/>
  <c r="G33" i="5"/>
  <c r="K32" i="5"/>
  <c r="J32" i="5"/>
  <c r="I32" i="5"/>
  <c r="H32" i="5"/>
  <c r="G32" i="5"/>
  <c r="K31" i="5"/>
  <c r="J31" i="5"/>
  <c r="I31" i="5"/>
  <c r="H31" i="5"/>
  <c r="G31" i="5"/>
  <c r="K30" i="5"/>
  <c r="J30" i="5"/>
  <c r="I30" i="5"/>
  <c r="G30" i="5"/>
  <c r="H28" i="5"/>
  <c r="K27" i="5"/>
  <c r="J27" i="5"/>
  <c r="I27" i="5"/>
  <c r="H27" i="5"/>
  <c r="K26" i="5"/>
  <c r="J26" i="5"/>
  <c r="I26" i="5"/>
  <c r="H26" i="5"/>
  <c r="G26" i="5"/>
  <c r="K25" i="5"/>
  <c r="J25" i="5"/>
  <c r="I25" i="5"/>
  <c r="H25" i="5"/>
  <c r="G25" i="5"/>
  <c r="K24" i="5"/>
  <c r="H24" i="5"/>
  <c r="G24" i="5"/>
  <c r="K23" i="5"/>
  <c r="H23" i="5"/>
  <c r="G23" i="5"/>
  <c r="K22" i="5"/>
  <c r="J22" i="5"/>
  <c r="I22" i="5"/>
  <c r="H22" i="5"/>
  <c r="G22" i="5"/>
  <c r="K20" i="5"/>
  <c r="J20" i="5"/>
  <c r="I20" i="5"/>
  <c r="H20" i="5"/>
  <c r="G20" i="5"/>
  <c r="K19" i="5"/>
  <c r="J19" i="5"/>
  <c r="I19" i="5"/>
  <c r="F18" i="5"/>
  <c r="E18" i="5"/>
  <c r="D18" i="5"/>
  <c r="B18" i="5"/>
  <c r="K17" i="5"/>
  <c r="J17" i="5"/>
  <c r="I17" i="5"/>
  <c r="H17" i="5"/>
  <c r="G17" i="5"/>
  <c r="K16" i="5"/>
  <c r="H16" i="5"/>
  <c r="G16" i="5"/>
  <c r="K15" i="5"/>
  <c r="J15" i="5"/>
  <c r="H15" i="5"/>
  <c r="G15" i="5"/>
  <c r="K14" i="5"/>
  <c r="J14" i="5"/>
  <c r="I14" i="5"/>
  <c r="H14" i="5"/>
  <c r="G14" i="5"/>
  <c r="H12" i="5"/>
  <c r="G12" i="5"/>
  <c r="K11" i="5"/>
  <c r="H11" i="5"/>
  <c r="K9" i="5"/>
  <c r="J9" i="5"/>
  <c r="I9" i="5"/>
  <c r="H9" i="5"/>
  <c r="E7" i="5"/>
  <c r="D7" i="5"/>
  <c r="K7" i="5"/>
  <c r="B7" i="5"/>
  <c r="G18" i="5" l="1"/>
  <c r="I34" i="5"/>
  <c r="F29" i="5"/>
  <c r="F37" i="5" s="1"/>
  <c r="G7" i="5"/>
  <c r="H7" i="5"/>
  <c r="I7" i="5"/>
  <c r="J7" i="5"/>
  <c r="J34" i="5"/>
  <c r="J18" i="5"/>
  <c r="E29" i="5"/>
  <c r="E37" i="5" s="1"/>
  <c r="D29" i="5"/>
  <c r="D37" i="5" s="1"/>
  <c r="B29" i="5"/>
  <c r="B37" i="5" s="1"/>
  <c r="I18" i="5"/>
  <c r="K18" i="5"/>
  <c r="G34" i="5"/>
  <c r="K34" i="5"/>
  <c r="H18" i="5"/>
  <c r="H37" i="5" l="1"/>
  <c r="G37" i="5"/>
  <c r="H29" i="5"/>
  <c r="J29" i="5"/>
  <c r="G29" i="5"/>
  <c r="I29" i="5"/>
  <c r="K29" i="5"/>
  <c r="K37" i="5"/>
  <c r="I37" i="5"/>
  <c r="J37" i="5"/>
</calcChain>
</file>

<file path=xl/sharedStrings.xml><?xml version="1.0" encoding="utf-8"?>
<sst xmlns="http://schemas.openxmlformats.org/spreadsheetml/2006/main" count="46" uniqueCount="46">
  <si>
    <t>Налоговые доходы</t>
  </si>
  <si>
    <t>УСН</t>
  </si>
  <si>
    <t>Налог на имущество физ. лиц</t>
  </si>
  <si>
    <t>Земельный налог</t>
  </si>
  <si>
    <t>Неналоговые доходы</t>
  </si>
  <si>
    <t>ПОСТУПЛЕНИЕ ДОХОДОВ В БЮДЖЕТ ГОРОДЕЦКОГО МУНИЦИПАЛЬНОГО ОКРУГА</t>
  </si>
  <si>
    <t>(тыс. рублей)</t>
  </si>
  <si>
    <t>Вид доходов</t>
  </si>
  <si>
    <t>Налог на доходы физ. лиц</t>
  </si>
  <si>
    <t>Акцизы</t>
  </si>
  <si>
    <t>ЕНВД</t>
  </si>
  <si>
    <t>ЕСХН</t>
  </si>
  <si>
    <t>Патент</t>
  </si>
  <si>
    <t>Госпошлина</t>
  </si>
  <si>
    <t>Аренда земли</t>
  </si>
  <si>
    <t>Аренда муницип. имущества</t>
  </si>
  <si>
    <t>Пост. от прибыли МП</t>
  </si>
  <si>
    <t>Прочие пост. от имущества</t>
  </si>
  <si>
    <t>Плата за негат.возд. на окр.среду</t>
  </si>
  <si>
    <t>Компенсация затрат</t>
  </si>
  <si>
    <t>Дох. от продажи земли</t>
  </si>
  <si>
    <t>Дох. от продажи имущества</t>
  </si>
  <si>
    <t>Штрафные санкции</t>
  </si>
  <si>
    <t>Прочие неналог. доходы</t>
  </si>
  <si>
    <t>Итого собственные доходы</t>
  </si>
  <si>
    <t xml:space="preserve">  </t>
  </si>
  <si>
    <t>Дотации</t>
  </si>
  <si>
    <t>Субсидии</t>
  </si>
  <si>
    <t>Субвенции</t>
  </si>
  <si>
    <t>Иные м/б трансферты</t>
  </si>
  <si>
    <t>Возврат неисп.субв. прошл. лет</t>
  </si>
  <si>
    <t>Всего доходов</t>
  </si>
  <si>
    <t>Итого безвозмездные</t>
  </si>
  <si>
    <t>Первоначальный план на 2025 год</t>
  </si>
  <si>
    <t>Уточненный план                                         на 2025 год</t>
  </si>
  <si>
    <t>% исполнения к уточненному плану на 2025 год</t>
  </si>
  <si>
    <t>Прочие безвозмездные поступления</t>
  </si>
  <si>
    <t>Туристический налог</t>
  </si>
  <si>
    <t xml:space="preserve">на 01.12.2025 года </t>
  </si>
  <si>
    <t>Первоначальный план на январь-ноябрь 2025 года</t>
  </si>
  <si>
    <t>Уточненный план на январь-ноябрь 2025 года</t>
  </si>
  <si>
    <t>Исполнено на 01.12.2025 года</t>
  </si>
  <si>
    <t>Отклонение от первоначального плана на январь-ноябрь 2025 года</t>
  </si>
  <si>
    <t>Отклонение от уточненного плана на январь-ноябрь 2025 год</t>
  </si>
  <si>
    <t>% исполнения к первоначальному плану на январь-ноябрь 2025 года</t>
  </si>
  <si>
    <t>% исполнения к уточненному плану на январь-ноябрь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</si>
</sst>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33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sz val="33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color theme="1"/>
      <name val="Calibri"/>
      <family val="2"/>
      <scheme val="minor"/>
    </font>
    <font>
      <sz val="35"/>
      <color theme="1"/>
      <name val="Calibri"/>
      <family val="2"/>
      <charset val="204"/>
      <scheme val="minor"/>
    </font>
    <font>
      <sz val="3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tabSelected="1" view="pageBreakPreview" zoomScale="30" zoomScaleNormal="100" zoomScaleSheetLayoutView="30" workbookViewId="0">
      <selection activeCell="C45" sqref="C45"/>
    </sheetView>
  </sheetViews>
  <sheetFormatPr defaultRowHeight="18.75" x14ac:dyDescent="0.25"/>
  <cols>
    <col min="1" max="1" width="98.42578125" style="8" customWidth="1"/>
    <col min="2" max="2" width="43.5703125" style="9" customWidth="1"/>
    <col min="3" max="3" width="38.7109375" style="10" customWidth="1"/>
    <col min="4" max="4" width="44.42578125" style="9" customWidth="1"/>
    <col min="5" max="5" width="42" style="9" customWidth="1"/>
    <col min="6" max="6" width="38.140625" style="9" customWidth="1"/>
    <col min="7" max="7" width="41.85546875" style="9" customWidth="1"/>
    <col min="8" max="8" width="43.5703125" style="9" customWidth="1"/>
    <col min="9" max="9" width="40.7109375" style="9" customWidth="1"/>
    <col min="10" max="10" width="45" style="1" customWidth="1"/>
    <col min="11" max="11" width="40.28515625" style="1" customWidth="1"/>
    <col min="12" max="256" width="9.140625" style="1"/>
    <col min="257" max="257" width="34.7109375" style="1" customWidth="1"/>
    <col min="258" max="258" width="18.28515625" style="1" customWidth="1"/>
    <col min="259" max="259" width="17.85546875" style="1" customWidth="1"/>
    <col min="260" max="260" width="16.5703125" style="1" customWidth="1"/>
    <col min="261" max="261" width="16.85546875" style="1" customWidth="1"/>
    <col min="262" max="262" width="16.140625" style="1" customWidth="1"/>
    <col min="263" max="263" width="16.42578125" style="1" customWidth="1"/>
    <col min="264" max="264" width="13.85546875" style="1" customWidth="1"/>
    <col min="265" max="267" width="13.7109375" style="1" customWidth="1"/>
    <col min="268" max="512" width="9.140625" style="1"/>
    <col min="513" max="513" width="34.7109375" style="1" customWidth="1"/>
    <col min="514" max="514" width="18.28515625" style="1" customWidth="1"/>
    <col min="515" max="515" width="17.85546875" style="1" customWidth="1"/>
    <col min="516" max="516" width="16.5703125" style="1" customWidth="1"/>
    <col min="517" max="517" width="16.85546875" style="1" customWidth="1"/>
    <col min="518" max="518" width="16.140625" style="1" customWidth="1"/>
    <col min="519" max="519" width="16.42578125" style="1" customWidth="1"/>
    <col min="520" max="520" width="13.85546875" style="1" customWidth="1"/>
    <col min="521" max="523" width="13.7109375" style="1" customWidth="1"/>
    <col min="524" max="768" width="9.140625" style="1"/>
    <col min="769" max="769" width="34.7109375" style="1" customWidth="1"/>
    <col min="770" max="770" width="18.28515625" style="1" customWidth="1"/>
    <col min="771" max="771" width="17.85546875" style="1" customWidth="1"/>
    <col min="772" max="772" width="16.5703125" style="1" customWidth="1"/>
    <col min="773" max="773" width="16.85546875" style="1" customWidth="1"/>
    <col min="774" max="774" width="16.140625" style="1" customWidth="1"/>
    <col min="775" max="775" width="16.42578125" style="1" customWidth="1"/>
    <col min="776" max="776" width="13.85546875" style="1" customWidth="1"/>
    <col min="777" max="779" width="13.7109375" style="1" customWidth="1"/>
    <col min="780" max="1024" width="9.140625" style="1"/>
    <col min="1025" max="1025" width="34.7109375" style="1" customWidth="1"/>
    <col min="1026" max="1026" width="18.28515625" style="1" customWidth="1"/>
    <col min="1027" max="1027" width="17.85546875" style="1" customWidth="1"/>
    <col min="1028" max="1028" width="16.5703125" style="1" customWidth="1"/>
    <col min="1029" max="1029" width="16.85546875" style="1" customWidth="1"/>
    <col min="1030" max="1030" width="16.140625" style="1" customWidth="1"/>
    <col min="1031" max="1031" width="16.42578125" style="1" customWidth="1"/>
    <col min="1032" max="1032" width="13.85546875" style="1" customWidth="1"/>
    <col min="1033" max="1035" width="13.7109375" style="1" customWidth="1"/>
    <col min="1036" max="1280" width="9.140625" style="1"/>
    <col min="1281" max="1281" width="34.7109375" style="1" customWidth="1"/>
    <col min="1282" max="1282" width="18.28515625" style="1" customWidth="1"/>
    <col min="1283" max="1283" width="17.85546875" style="1" customWidth="1"/>
    <col min="1284" max="1284" width="16.5703125" style="1" customWidth="1"/>
    <col min="1285" max="1285" width="16.85546875" style="1" customWidth="1"/>
    <col min="1286" max="1286" width="16.140625" style="1" customWidth="1"/>
    <col min="1287" max="1287" width="16.42578125" style="1" customWidth="1"/>
    <col min="1288" max="1288" width="13.85546875" style="1" customWidth="1"/>
    <col min="1289" max="1291" width="13.7109375" style="1" customWidth="1"/>
    <col min="1292" max="1536" width="9.140625" style="1"/>
    <col min="1537" max="1537" width="34.7109375" style="1" customWidth="1"/>
    <col min="1538" max="1538" width="18.28515625" style="1" customWidth="1"/>
    <col min="1539" max="1539" width="17.85546875" style="1" customWidth="1"/>
    <col min="1540" max="1540" width="16.5703125" style="1" customWidth="1"/>
    <col min="1541" max="1541" width="16.85546875" style="1" customWidth="1"/>
    <col min="1542" max="1542" width="16.140625" style="1" customWidth="1"/>
    <col min="1543" max="1543" width="16.42578125" style="1" customWidth="1"/>
    <col min="1544" max="1544" width="13.85546875" style="1" customWidth="1"/>
    <col min="1545" max="1547" width="13.7109375" style="1" customWidth="1"/>
    <col min="1548" max="1792" width="9.140625" style="1"/>
    <col min="1793" max="1793" width="34.7109375" style="1" customWidth="1"/>
    <col min="1794" max="1794" width="18.28515625" style="1" customWidth="1"/>
    <col min="1795" max="1795" width="17.85546875" style="1" customWidth="1"/>
    <col min="1796" max="1796" width="16.5703125" style="1" customWidth="1"/>
    <col min="1797" max="1797" width="16.85546875" style="1" customWidth="1"/>
    <col min="1798" max="1798" width="16.140625" style="1" customWidth="1"/>
    <col min="1799" max="1799" width="16.42578125" style="1" customWidth="1"/>
    <col min="1800" max="1800" width="13.85546875" style="1" customWidth="1"/>
    <col min="1801" max="1803" width="13.7109375" style="1" customWidth="1"/>
    <col min="1804" max="2048" width="9.140625" style="1"/>
    <col min="2049" max="2049" width="34.7109375" style="1" customWidth="1"/>
    <col min="2050" max="2050" width="18.28515625" style="1" customWidth="1"/>
    <col min="2051" max="2051" width="17.85546875" style="1" customWidth="1"/>
    <col min="2052" max="2052" width="16.5703125" style="1" customWidth="1"/>
    <col min="2053" max="2053" width="16.85546875" style="1" customWidth="1"/>
    <col min="2054" max="2054" width="16.140625" style="1" customWidth="1"/>
    <col min="2055" max="2055" width="16.42578125" style="1" customWidth="1"/>
    <col min="2056" max="2056" width="13.85546875" style="1" customWidth="1"/>
    <col min="2057" max="2059" width="13.7109375" style="1" customWidth="1"/>
    <col min="2060" max="2304" width="9.140625" style="1"/>
    <col min="2305" max="2305" width="34.7109375" style="1" customWidth="1"/>
    <col min="2306" max="2306" width="18.28515625" style="1" customWidth="1"/>
    <col min="2307" max="2307" width="17.85546875" style="1" customWidth="1"/>
    <col min="2308" max="2308" width="16.5703125" style="1" customWidth="1"/>
    <col min="2309" max="2309" width="16.85546875" style="1" customWidth="1"/>
    <col min="2310" max="2310" width="16.140625" style="1" customWidth="1"/>
    <col min="2311" max="2311" width="16.42578125" style="1" customWidth="1"/>
    <col min="2312" max="2312" width="13.85546875" style="1" customWidth="1"/>
    <col min="2313" max="2315" width="13.7109375" style="1" customWidth="1"/>
    <col min="2316" max="2560" width="9.140625" style="1"/>
    <col min="2561" max="2561" width="34.7109375" style="1" customWidth="1"/>
    <col min="2562" max="2562" width="18.28515625" style="1" customWidth="1"/>
    <col min="2563" max="2563" width="17.85546875" style="1" customWidth="1"/>
    <col min="2564" max="2564" width="16.5703125" style="1" customWidth="1"/>
    <col min="2565" max="2565" width="16.85546875" style="1" customWidth="1"/>
    <col min="2566" max="2566" width="16.140625" style="1" customWidth="1"/>
    <col min="2567" max="2567" width="16.42578125" style="1" customWidth="1"/>
    <col min="2568" max="2568" width="13.85546875" style="1" customWidth="1"/>
    <col min="2569" max="2571" width="13.7109375" style="1" customWidth="1"/>
    <col min="2572" max="2816" width="9.140625" style="1"/>
    <col min="2817" max="2817" width="34.7109375" style="1" customWidth="1"/>
    <col min="2818" max="2818" width="18.28515625" style="1" customWidth="1"/>
    <col min="2819" max="2819" width="17.85546875" style="1" customWidth="1"/>
    <col min="2820" max="2820" width="16.5703125" style="1" customWidth="1"/>
    <col min="2821" max="2821" width="16.85546875" style="1" customWidth="1"/>
    <col min="2822" max="2822" width="16.140625" style="1" customWidth="1"/>
    <col min="2823" max="2823" width="16.42578125" style="1" customWidth="1"/>
    <col min="2824" max="2824" width="13.85546875" style="1" customWidth="1"/>
    <col min="2825" max="2827" width="13.7109375" style="1" customWidth="1"/>
    <col min="2828" max="3072" width="9.140625" style="1"/>
    <col min="3073" max="3073" width="34.7109375" style="1" customWidth="1"/>
    <col min="3074" max="3074" width="18.28515625" style="1" customWidth="1"/>
    <col min="3075" max="3075" width="17.85546875" style="1" customWidth="1"/>
    <col min="3076" max="3076" width="16.5703125" style="1" customWidth="1"/>
    <col min="3077" max="3077" width="16.85546875" style="1" customWidth="1"/>
    <col min="3078" max="3078" width="16.140625" style="1" customWidth="1"/>
    <col min="3079" max="3079" width="16.42578125" style="1" customWidth="1"/>
    <col min="3080" max="3080" width="13.85546875" style="1" customWidth="1"/>
    <col min="3081" max="3083" width="13.7109375" style="1" customWidth="1"/>
    <col min="3084" max="3328" width="9.140625" style="1"/>
    <col min="3329" max="3329" width="34.7109375" style="1" customWidth="1"/>
    <col min="3330" max="3330" width="18.28515625" style="1" customWidth="1"/>
    <col min="3331" max="3331" width="17.85546875" style="1" customWidth="1"/>
    <col min="3332" max="3332" width="16.5703125" style="1" customWidth="1"/>
    <col min="3333" max="3333" width="16.85546875" style="1" customWidth="1"/>
    <col min="3334" max="3334" width="16.140625" style="1" customWidth="1"/>
    <col min="3335" max="3335" width="16.42578125" style="1" customWidth="1"/>
    <col min="3336" max="3336" width="13.85546875" style="1" customWidth="1"/>
    <col min="3337" max="3339" width="13.7109375" style="1" customWidth="1"/>
    <col min="3340" max="3584" width="9.140625" style="1"/>
    <col min="3585" max="3585" width="34.7109375" style="1" customWidth="1"/>
    <col min="3586" max="3586" width="18.28515625" style="1" customWidth="1"/>
    <col min="3587" max="3587" width="17.85546875" style="1" customWidth="1"/>
    <col min="3588" max="3588" width="16.5703125" style="1" customWidth="1"/>
    <col min="3589" max="3589" width="16.85546875" style="1" customWidth="1"/>
    <col min="3590" max="3590" width="16.140625" style="1" customWidth="1"/>
    <col min="3591" max="3591" width="16.42578125" style="1" customWidth="1"/>
    <col min="3592" max="3592" width="13.85546875" style="1" customWidth="1"/>
    <col min="3593" max="3595" width="13.7109375" style="1" customWidth="1"/>
    <col min="3596" max="3840" width="9.140625" style="1"/>
    <col min="3841" max="3841" width="34.7109375" style="1" customWidth="1"/>
    <col min="3842" max="3842" width="18.28515625" style="1" customWidth="1"/>
    <col min="3843" max="3843" width="17.85546875" style="1" customWidth="1"/>
    <col min="3844" max="3844" width="16.5703125" style="1" customWidth="1"/>
    <col min="3845" max="3845" width="16.85546875" style="1" customWidth="1"/>
    <col min="3846" max="3846" width="16.140625" style="1" customWidth="1"/>
    <col min="3847" max="3847" width="16.42578125" style="1" customWidth="1"/>
    <col min="3848" max="3848" width="13.85546875" style="1" customWidth="1"/>
    <col min="3849" max="3851" width="13.7109375" style="1" customWidth="1"/>
    <col min="3852" max="4096" width="9.140625" style="1"/>
    <col min="4097" max="4097" width="34.7109375" style="1" customWidth="1"/>
    <col min="4098" max="4098" width="18.28515625" style="1" customWidth="1"/>
    <col min="4099" max="4099" width="17.85546875" style="1" customWidth="1"/>
    <col min="4100" max="4100" width="16.5703125" style="1" customWidth="1"/>
    <col min="4101" max="4101" width="16.85546875" style="1" customWidth="1"/>
    <col min="4102" max="4102" width="16.140625" style="1" customWidth="1"/>
    <col min="4103" max="4103" width="16.42578125" style="1" customWidth="1"/>
    <col min="4104" max="4104" width="13.85546875" style="1" customWidth="1"/>
    <col min="4105" max="4107" width="13.7109375" style="1" customWidth="1"/>
    <col min="4108" max="4352" width="9.140625" style="1"/>
    <col min="4353" max="4353" width="34.7109375" style="1" customWidth="1"/>
    <col min="4354" max="4354" width="18.28515625" style="1" customWidth="1"/>
    <col min="4355" max="4355" width="17.85546875" style="1" customWidth="1"/>
    <col min="4356" max="4356" width="16.5703125" style="1" customWidth="1"/>
    <col min="4357" max="4357" width="16.85546875" style="1" customWidth="1"/>
    <col min="4358" max="4358" width="16.140625" style="1" customWidth="1"/>
    <col min="4359" max="4359" width="16.42578125" style="1" customWidth="1"/>
    <col min="4360" max="4360" width="13.85546875" style="1" customWidth="1"/>
    <col min="4361" max="4363" width="13.7109375" style="1" customWidth="1"/>
    <col min="4364" max="4608" width="9.140625" style="1"/>
    <col min="4609" max="4609" width="34.7109375" style="1" customWidth="1"/>
    <col min="4610" max="4610" width="18.28515625" style="1" customWidth="1"/>
    <col min="4611" max="4611" width="17.85546875" style="1" customWidth="1"/>
    <col min="4612" max="4612" width="16.5703125" style="1" customWidth="1"/>
    <col min="4613" max="4613" width="16.85546875" style="1" customWidth="1"/>
    <col min="4614" max="4614" width="16.140625" style="1" customWidth="1"/>
    <col min="4615" max="4615" width="16.42578125" style="1" customWidth="1"/>
    <col min="4616" max="4616" width="13.85546875" style="1" customWidth="1"/>
    <col min="4617" max="4619" width="13.7109375" style="1" customWidth="1"/>
    <col min="4620" max="4864" width="9.140625" style="1"/>
    <col min="4865" max="4865" width="34.7109375" style="1" customWidth="1"/>
    <col min="4866" max="4866" width="18.28515625" style="1" customWidth="1"/>
    <col min="4867" max="4867" width="17.85546875" style="1" customWidth="1"/>
    <col min="4868" max="4868" width="16.5703125" style="1" customWidth="1"/>
    <col min="4869" max="4869" width="16.85546875" style="1" customWidth="1"/>
    <col min="4870" max="4870" width="16.140625" style="1" customWidth="1"/>
    <col min="4871" max="4871" width="16.42578125" style="1" customWidth="1"/>
    <col min="4872" max="4872" width="13.85546875" style="1" customWidth="1"/>
    <col min="4873" max="4875" width="13.7109375" style="1" customWidth="1"/>
    <col min="4876" max="5120" width="9.140625" style="1"/>
    <col min="5121" max="5121" width="34.7109375" style="1" customWidth="1"/>
    <col min="5122" max="5122" width="18.28515625" style="1" customWidth="1"/>
    <col min="5123" max="5123" width="17.85546875" style="1" customWidth="1"/>
    <col min="5124" max="5124" width="16.5703125" style="1" customWidth="1"/>
    <col min="5125" max="5125" width="16.85546875" style="1" customWidth="1"/>
    <col min="5126" max="5126" width="16.140625" style="1" customWidth="1"/>
    <col min="5127" max="5127" width="16.42578125" style="1" customWidth="1"/>
    <col min="5128" max="5128" width="13.85546875" style="1" customWidth="1"/>
    <col min="5129" max="5131" width="13.7109375" style="1" customWidth="1"/>
    <col min="5132" max="5376" width="9.140625" style="1"/>
    <col min="5377" max="5377" width="34.7109375" style="1" customWidth="1"/>
    <col min="5378" max="5378" width="18.28515625" style="1" customWidth="1"/>
    <col min="5379" max="5379" width="17.85546875" style="1" customWidth="1"/>
    <col min="5380" max="5380" width="16.5703125" style="1" customWidth="1"/>
    <col min="5381" max="5381" width="16.85546875" style="1" customWidth="1"/>
    <col min="5382" max="5382" width="16.140625" style="1" customWidth="1"/>
    <col min="5383" max="5383" width="16.42578125" style="1" customWidth="1"/>
    <col min="5384" max="5384" width="13.85546875" style="1" customWidth="1"/>
    <col min="5385" max="5387" width="13.7109375" style="1" customWidth="1"/>
    <col min="5388" max="5632" width="9.140625" style="1"/>
    <col min="5633" max="5633" width="34.7109375" style="1" customWidth="1"/>
    <col min="5634" max="5634" width="18.28515625" style="1" customWidth="1"/>
    <col min="5635" max="5635" width="17.85546875" style="1" customWidth="1"/>
    <col min="5636" max="5636" width="16.5703125" style="1" customWidth="1"/>
    <col min="5637" max="5637" width="16.85546875" style="1" customWidth="1"/>
    <col min="5638" max="5638" width="16.140625" style="1" customWidth="1"/>
    <col min="5639" max="5639" width="16.42578125" style="1" customWidth="1"/>
    <col min="5640" max="5640" width="13.85546875" style="1" customWidth="1"/>
    <col min="5641" max="5643" width="13.7109375" style="1" customWidth="1"/>
    <col min="5644" max="5888" width="9.140625" style="1"/>
    <col min="5889" max="5889" width="34.7109375" style="1" customWidth="1"/>
    <col min="5890" max="5890" width="18.28515625" style="1" customWidth="1"/>
    <col min="5891" max="5891" width="17.85546875" style="1" customWidth="1"/>
    <col min="5892" max="5892" width="16.5703125" style="1" customWidth="1"/>
    <col min="5893" max="5893" width="16.85546875" style="1" customWidth="1"/>
    <col min="5894" max="5894" width="16.140625" style="1" customWidth="1"/>
    <col min="5895" max="5895" width="16.42578125" style="1" customWidth="1"/>
    <col min="5896" max="5896" width="13.85546875" style="1" customWidth="1"/>
    <col min="5897" max="5899" width="13.7109375" style="1" customWidth="1"/>
    <col min="5900" max="6144" width="9.140625" style="1"/>
    <col min="6145" max="6145" width="34.7109375" style="1" customWidth="1"/>
    <col min="6146" max="6146" width="18.28515625" style="1" customWidth="1"/>
    <col min="6147" max="6147" width="17.85546875" style="1" customWidth="1"/>
    <col min="6148" max="6148" width="16.5703125" style="1" customWidth="1"/>
    <col min="6149" max="6149" width="16.85546875" style="1" customWidth="1"/>
    <col min="6150" max="6150" width="16.140625" style="1" customWidth="1"/>
    <col min="6151" max="6151" width="16.42578125" style="1" customWidth="1"/>
    <col min="6152" max="6152" width="13.85546875" style="1" customWidth="1"/>
    <col min="6153" max="6155" width="13.7109375" style="1" customWidth="1"/>
    <col min="6156" max="6400" width="9.140625" style="1"/>
    <col min="6401" max="6401" width="34.7109375" style="1" customWidth="1"/>
    <col min="6402" max="6402" width="18.28515625" style="1" customWidth="1"/>
    <col min="6403" max="6403" width="17.85546875" style="1" customWidth="1"/>
    <col min="6404" max="6404" width="16.5703125" style="1" customWidth="1"/>
    <col min="6405" max="6405" width="16.85546875" style="1" customWidth="1"/>
    <col min="6406" max="6406" width="16.140625" style="1" customWidth="1"/>
    <col min="6407" max="6407" width="16.42578125" style="1" customWidth="1"/>
    <col min="6408" max="6408" width="13.85546875" style="1" customWidth="1"/>
    <col min="6409" max="6411" width="13.7109375" style="1" customWidth="1"/>
    <col min="6412" max="6656" width="9.140625" style="1"/>
    <col min="6657" max="6657" width="34.7109375" style="1" customWidth="1"/>
    <col min="6658" max="6658" width="18.28515625" style="1" customWidth="1"/>
    <col min="6659" max="6659" width="17.85546875" style="1" customWidth="1"/>
    <col min="6660" max="6660" width="16.5703125" style="1" customWidth="1"/>
    <col min="6661" max="6661" width="16.85546875" style="1" customWidth="1"/>
    <col min="6662" max="6662" width="16.140625" style="1" customWidth="1"/>
    <col min="6663" max="6663" width="16.42578125" style="1" customWidth="1"/>
    <col min="6664" max="6664" width="13.85546875" style="1" customWidth="1"/>
    <col min="6665" max="6667" width="13.7109375" style="1" customWidth="1"/>
    <col min="6668" max="6912" width="9.140625" style="1"/>
    <col min="6913" max="6913" width="34.7109375" style="1" customWidth="1"/>
    <col min="6914" max="6914" width="18.28515625" style="1" customWidth="1"/>
    <col min="6915" max="6915" width="17.85546875" style="1" customWidth="1"/>
    <col min="6916" max="6916" width="16.5703125" style="1" customWidth="1"/>
    <col min="6917" max="6917" width="16.85546875" style="1" customWidth="1"/>
    <col min="6918" max="6918" width="16.140625" style="1" customWidth="1"/>
    <col min="6919" max="6919" width="16.42578125" style="1" customWidth="1"/>
    <col min="6920" max="6920" width="13.85546875" style="1" customWidth="1"/>
    <col min="6921" max="6923" width="13.7109375" style="1" customWidth="1"/>
    <col min="6924" max="7168" width="9.140625" style="1"/>
    <col min="7169" max="7169" width="34.7109375" style="1" customWidth="1"/>
    <col min="7170" max="7170" width="18.28515625" style="1" customWidth="1"/>
    <col min="7171" max="7171" width="17.85546875" style="1" customWidth="1"/>
    <col min="7172" max="7172" width="16.5703125" style="1" customWidth="1"/>
    <col min="7173" max="7173" width="16.85546875" style="1" customWidth="1"/>
    <col min="7174" max="7174" width="16.140625" style="1" customWidth="1"/>
    <col min="7175" max="7175" width="16.42578125" style="1" customWidth="1"/>
    <col min="7176" max="7176" width="13.85546875" style="1" customWidth="1"/>
    <col min="7177" max="7179" width="13.7109375" style="1" customWidth="1"/>
    <col min="7180" max="7424" width="9.140625" style="1"/>
    <col min="7425" max="7425" width="34.7109375" style="1" customWidth="1"/>
    <col min="7426" max="7426" width="18.28515625" style="1" customWidth="1"/>
    <col min="7427" max="7427" width="17.85546875" style="1" customWidth="1"/>
    <col min="7428" max="7428" width="16.5703125" style="1" customWidth="1"/>
    <col min="7429" max="7429" width="16.85546875" style="1" customWidth="1"/>
    <col min="7430" max="7430" width="16.140625" style="1" customWidth="1"/>
    <col min="7431" max="7431" width="16.42578125" style="1" customWidth="1"/>
    <col min="7432" max="7432" width="13.85546875" style="1" customWidth="1"/>
    <col min="7433" max="7435" width="13.7109375" style="1" customWidth="1"/>
    <col min="7436" max="7680" width="9.140625" style="1"/>
    <col min="7681" max="7681" width="34.7109375" style="1" customWidth="1"/>
    <col min="7682" max="7682" width="18.28515625" style="1" customWidth="1"/>
    <col min="7683" max="7683" width="17.85546875" style="1" customWidth="1"/>
    <col min="7684" max="7684" width="16.5703125" style="1" customWidth="1"/>
    <col min="7685" max="7685" width="16.85546875" style="1" customWidth="1"/>
    <col min="7686" max="7686" width="16.140625" style="1" customWidth="1"/>
    <col min="7687" max="7687" width="16.42578125" style="1" customWidth="1"/>
    <col min="7688" max="7688" width="13.85546875" style="1" customWidth="1"/>
    <col min="7689" max="7691" width="13.7109375" style="1" customWidth="1"/>
    <col min="7692" max="7936" width="9.140625" style="1"/>
    <col min="7937" max="7937" width="34.7109375" style="1" customWidth="1"/>
    <col min="7938" max="7938" width="18.28515625" style="1" customWidth="1"/>
    <col min="7939" max="7939" width="17.85546875" style="1" customWidth="1"/>
    <col min="7940" max="7940" width="16.5703125" style="1" customWidth="1"/>
    <col min="7941" max="7941" width="16.85546875" style="1" customWidth="1"/>
    <col min="7942" max="7942" width="16.140625" style="1" customWidth="1"/>
    <col min="7943" max="7943" width="16.42578125" style="1" customWidth="1"/>
    <col min="7944" max="7944" width="13.85546875" style="1" customWidth="1"/>
    <col min="7945" max="7947" width="13.7109375" style="1" customWidth="1"/>
    <col min="7948" max="8192" width="9.140625" style="1"/>
    <col min="8193" max="8193" width="34.7109375" style="1" customWidth="1"/>
    <col min="8194" max="8194" width="18.28515625" style="1" customWidth="1"/>
    <col min="8195" max="8195" width="17.85546875" style="1" customWidth="1"/>
    <col min="8196" max="8196" width="16.5703125" style="1" customWidth="1"/>
    <col min="8197" max="8197" width="16.85546875" style="1" customWidth="1"/>
    <col min="8198" max="8198" width="16.140625" style="1" customWidth="1"/>
    <col min="8199" max="8199" width="16.42578125" style="1" customWidth="1"/>
    <col min="8200" max="8200" width="13.85546875" style="1" customWidth="1"/>
    <col min="8201" max="8203" width="13.7109375" style="1" customWidth="1"/>
    <col min="8204" max="8448" width="9.140625" style="1"/>
    <col min="8449" max="8449" width="34.7109375" style="1" customWidth="1"/>
    <col min="8450" max="8450" width="18.28515625" style="1" customWidth="1"/>
    <col min="8451" max="8451" width="17.85546875" style="1" customWidth="1"/>
    <col min="8452" max="8452" width="16.5703125" style="1" customWidth="1"/>
    <col min="8453" max="8453" width="16.85546875" style="1" customWidth="1"/>
    <col min="8454" max="8454" width="16.140625" style="1" customWidth="1"/>
    <col min="8455" max="8455" width="16.42578125" style="1" customWidth="1"/>
    <col min="8456" max="8456" width="13.85546875" style="1" customWidth="1"/>
    <col min="8457" max="8459" width="13.7109375" style="1" customWidth="1"/>
    <col min="8460" max="8704" width="9.140625" style="1"/>
    <col min="8705" max="8705" width="34.7109375" style="1" customWidth="1"/>
    <col min="8706" max="8706" width="18.28515625" style="1" customWidth="1"/>
    <col min="8707" max="8707" width="17.85546875" style="1" customWidth="1"/>
    <col min="8708" max="8708" width="16.5703125" style="1" customWidth="1"/>
    <col min="8709" max="8709" width="16.85546875" style="1" customWidth="1"/>
    <col min="8710" max="8710" width="16.140625" style="1" customWidth="1"/>
    <col min="8711" max="8711" width="16.42578125" style="1" customWidth="1"/>
    <col min="8712" max="8712" width="13.85546875" style="1" customWidth="1"/>
    <col min="8713" max="8715" width="13.7109375" style="1" customWidth="1"/>
    <col min="8716" max="8960" width="9.140625" style="1"/>
    <col min="8961" max="8961" width="34.7109375" style="1" customWidth="1"/>
    <col min="8962" max="8962" width="18.28515625" style="1" customWidth="1"/>
    <col min="8963" max="8963" width="17.85546875" style="1" customWidth="1"/>
    <col min="8964" max="8964" width="16.5703125" style="1" customWidth="1"/>
    <col min="8965" max="8965" width="16.85546875" style="1" customWidth="1"/>
    <col min="8966" max="8966" width="16.140625" style="1" customWidth="1"/>
    <col min="8967" max="8967" width="16.42578125" style="1" customWidth="1"/>
    <col min="8968" max="8968" width="13.85546875" style="1" customWidth="1"/>
    <col min="8969" max="8971" width="13.7109375" style="1" customWidth="1"/>
    <col min="8972" max="9216" width="9.140625" style="1"/>
    <col min="9217" max="9217" width="34.7109375" style="1" customWidth="1"/>
    <col min="9218" max="9218" width="18.28515625" style="1" customWidth="1"/>
    <col min="9219" max="9219" width="17.85546875" style="1" customWidth="1"/>
    <col min="9220" max="9220" width="16.5703125" style="1" customWidth="1"/>
    <col min="9221" max="9221" width="16.85546875" style="1" customWidth="1"/>
    <col min="9222" max="9222" width="16.140625" style="1" customWidth="1"/>
    <col min="9223" max="9223" width="16.42578125" style="1" customWidth="1"/>
    <col min="9224" max="9224" width="13.85546875" style="1" customWidth="1"/>
    <col min="9225" max="9227" width="13.7109375" style="1" customWidth="1"/>
    <col min="9228" max="9472" width="9.140625" style="1"/>
    <col min="9473" max="9473" width="34.7109375" style="1" customWidth="1"/>
    <col min="9474" max="9474" width="18.28515625" style="1" customWidth="1"/>
    <col min="9475" max="9475" width="17.85546875" style="1" customWidth="1"/>
    <col min="9476" max="9476" width="16.5703125" style="1" customWidth="1"/>
    <col min="9477" max="9477" width="16.85546875" style="1" customWidth="1"/>
    <col min="9478" max="9478" width="16.140625" style="1" customWidth="1"/>
    <col min="9479" max="9479" width="16.42578125" style="1" customWidth="1"/>
    <col min="9480" max="9480" width="13.85546875" style="1" customWidth="1"/>
    <col min="9481" max="9483" width="13.7109375" style="1" customWidth="1"/>
    <col min="9484" max="9728" width="9.140625" style="1"/>
    <col min="9729" max="9729" width="34.7109375" style="1" customWidth="1"/>
    <col min="9730" max="9730" width="18.28515625" style="1" customWidth="1"/>
    <col min="9731" max="9731" width="17.85546875" style="1" customWidth="1"/>
    <col min="9732" max="9732" width="16.5703125" style="1" customWidth="1"/>
    <col min="9733" max="9733" width="16.85546875" style="1" customWidth="1"/>
    <col min="9734" max="9734" width="16.140625" style="1" customWidth="1"/>
    <col min="9735" max="9735" width="16.42578125" style="1" customWidth="1"/>
    <col min="9736" max="9736" width="13.85546875" style="1" customWidth="1"/>
    <col min="9737" max="9739" width="13.7109375" style="1" customWidth="1"/>
    <col min="9740" max="9984" width="9.140625" style="1"/>
    <col min="9985" max="9985" width="34.7109375" style="1" customWidth="1"/>
    <col min="9986" max="9986" width="18.28515625" style="1" customWidth="1"/>
    <col min="9987" max="9987" width="17.85546875" style="1" customWidth="1"/>
    <col min="9988" max="9988" width="16.5703125" style="1" customWidth="1"/>
    <col min="9989" max="9989" width="16.85546875" style="1" customWidth="1"/>
    <col min="9990" max="9990" width="16.140625" style="1" customWidth="1"/>
    <col min="9991" max="9991" width="16.42578125" style="1" customWidth="1"/>
    <col min="9992" max="9992" width="13.85546875" style="1" customWidth="1"/>
    <col min="9993" max="9995" width="13.7109375" style="1" customWidth="1"/>
    <col min="9996" max="10240" width="9.140625" style="1"/>
    <col min="10241" max="10241" width="34.7109375" style="1" customWidth="1"/>
    <col min="10242" max="10242" width="18.28515625" style="1" customWidth="1"/>
    <col min="10243" max="10243" width="17.85546875" style="1" customWidth="1"/>
    <col min="10244" max="10244" width="16.5703125" style="1" customWidth="1"/>
    <col min="10245" max="10245" width="16.85546875" style="1" customWidth="1"/>
    <col min="10246" max="10246" width="16.140625" style="1" customWidth="1"/>
    <col min="10247" max="10247" width="16.42578125" style="1" customWidth="1"/>
    <col min="10248" max="10248" width="13.85546875" style="1" customWidth="1"/>
    <col min="10249" max="10251" width="13.7109375" style="1" customWidth="1"/>
    <col min="10252" max="10496" width="9.140625" style="1"/>
    <col min="10497" max="10497" width="34.7109375" style="1" customWidth="1"/>
    <col min="10498" max="10498" width="18.28515625" style="1" customWidth="1"/>
    <col min="10499" max="10499" width="17.85546875" style="1" customWidth="1"/>
    <col min="10500" max="10500" width="16.5703125" style="1" customWidth="1"/>
    <col min="10501" max="10501" width="16.85546875" style="1" customWidth="1"/>
    <col min="10502" max="10502" width="16.140625" style="1" customWidth="1"/>
    <col min="10503" max="10503" width="16.42578125" style="1" customWidth="1"/>
    <col min="10504" max="10504" width="13.85546875" style="1" customWidth="1"/>
    <col min="10505" max="10507" width="13.7109375" style="1" customWidth="1"/>
    <col min="10508" max="10752" width="9.140625" style="1"/>
    <col min="10753" max="10753" width="34.7109375" style="1" customWidth="1"/>
    <col min="10754" max="10754" width="18.28515625" style="1" customWidth="1"/>
    <col min="10755" max="10755" width="17.85546875" style="1" customWidth="1"/>
    <col min="10756" max="10756" width="16.5703125" style="1" customWidth="1"/>
    <col min="10757" max="10757" width="16.85546875" style="1" customWidth="1"/>
    <col min="10758" max="10758" width="16.140625" style="1" customWidth="1"/>
    <col min="10759" max="10759" width="16.42578125" style="1" customWidth="1"/>
    <col min="10760" max="10760" width="13.85546875" style="1" customWidth="1"/>
    <col min="10761" max="10763" width="13.7109375" style="1" customWidth="1"/>
    <col min="10764" max="11008" width="9.140625" style="1"/>
    <col min="11009" max="11009" width="34.7109375" style="1" customWidth="1"/>
    <col min="11010" max="11010" width="18.28515625" style="1" customWidth="1"/>
    <col min="11011" max="11011" width="17.85546875" style="1" customWidth="1"/>
    <col min="11012" max="11012" width="16.5703125" style="1" customWidth="1"/>
    <col min="11013" max="11013" width="16.85546875" style="1" customWidth="1"/>
    <col min="11014" max="11014" width="16.140625" style="1" customWidth="1"/>
    <col min="11015" max="11015" width="16.42578125" style="1" customWidth="1"/>
    <col min="11016" max="11016" width="13.85546875" style="1" customWidth="1"/>
    <col min="11017" max="11019" width="13.7109375" style="1" customWidth="1"/>
    <col min="11020" max="11264" width="9.140625" style="1"/>
    <col min="11265" max="11265" width="34.7109375" style="1" customWidth="1"/>
    <col min="11266" max="11266" width="18.28515625" style="1" customWidth="1"/>
    <col min="11267" max="11267" width="17.85546875" style="1" customWidth="1"/>
    <col min="11268" max="11268" width="16.5703125" style="1" customWidth="1"/>
    <col min="11269" max="11269" width="16.85546875" style="1" customWidth="1"/>
    <col min="11270" max="11270" width="16.140625" style="1" customWidth="1"/>
    <col min="11271" max="11271" width="16.42578125" style="1" customWidth="1"/>
    <col min="11272" max="11272" width="13.85546875" style="1" customWidth="1"/>
    <col min="11273" max="11275" width="13.7109375" style="1" customWidth="1"/>
    <col min="11276" max="11520" width="9.140625" style="1"/>
    <col min="11521" max="11521" width="34.7109375" style="1" customWidth="1"/>
    <col min="11522" max="11522" width="18.28515625" style="1" customWidth="1"/>
    <col min="11523" max="11523" width="17.85546875" style="1" customWidth="1"/>
    <col min="11524" max="11524" width="16.5703125" style="1" customWidth="1"/>
    <col min="11525" max="11525" width="16.85546875" style="1" customWidth="1"/>
    <col min="11526" max="11526" width="16.140625" style="1" customWidth="1"/>
    <col min="11527" max="11527" width="16.42578125" style="1" customWidth="1"/>
    <col min="11528" max="11528" width="13.85546875" style="1" customWidth="1"/>
    <col min="11529" max="11531" width="13.7109375" style="1" customWidth="1"/>
    <col min="11532" max="11776" width="9.140625" style="1"/>
    <col min="11777" max="11777" width="34.7109375" style="1" customWidth="1"/>
    <col min="11778" max="11778" width="18.28515625" style="1" customWidth="1"/>
    <col min="11779" max="11779" width="17.85546875" style="1" customWidth="1"/>
    <col min="11780" max="11780" width="16.5703125" style="1" customWidth="1"/>
    <col min="11781" max="11781" width="16.85546875" style="1" customWidth="1"/>
    <col min="11782" max="11782" width="16.140625" style="1" customWidth="1"/>
    <col min="11783" max="11783" width="16.42578125" style="1" customWidth="1"/>
    <col min="11784" max="11784" width="13.85546875" style="1" customWidth="1"/>
    <col min="11785" max="11787" width="13.7109375" style="1" customWidth="1"/>
    <col min="11788" max="12032" width="9.140625" style="1"/>
    <col min="12033" max="12033" width="34.7109375" style="1" customWidth="1"/>
    <col min="12034" max="12034" width="18.28515625" style="1" customWidth="1"/>
    <col min="12035" max="12035" width="17.85546875" style="1" customWidth="1"/>
    <col min="12036" max="12036" width="16.5703125" style="1" customWidth="1"/>
    <col min="12037" max="12037" width="16.85546875" style="1" customWidth="1"/>
    <col min="12038" max="12038" width="16.140625" style="1" customWidth="1"/>
    <col min="12039" max="12039" width="16.42578125" style="1" customWidth="1"/>
    <col min="12040" max="12040" width="13.85546875" style="1" customWidth="1"/>
    <col min="12041" max="12043" width="13.7109375" style="1" customWidth="1"/>
    <col min="12044" max="12288" width="9.140625" style="1"/>
    <col min="12289" max="12289" width="34.7109375" style="1" customWidth="1"/>
    <col min="12290" max="12290" width="18.28515625" style="1" customWidth="1"/>
    <col min="12291" max="12291" width="17.85546875" style="1" customWidth="1"/>
    <col min="12292" max="12292" width="16.5703125" style="1" customWidth="1"/>
    <col min="12293" max="12293" width="16.85546875" style="1" customWidth="1"/>
    <col min="12294" max="12294" width="16.140625" style="1" customWidth="1"/>
    <col min="12295" max="12295" width="16.42578125" style="1" customWidth="1"/>
    <col min="12296" max="12296" width="13.85546875" style="1" customWidth="1"/>
    <col min="12297" max="12299" width="13.7109375" style="1" customWidth="1"/>
    <col min="12300" max="12544" width="9.140625" style="1"/>
    <col min="12545" max="12545" width="34.7109375" style="1" customWidth="1"/>
    <col min="12546" max="12546" width="18.28515625" style="1" customWidth="1"/>
    <col min="12547" max="12547" width="17.85546875" style="1" customWidth="1"/>
    <col min="12548" max="12548" width="16.5703125" style="1" customWidth="1"/>
    <col min="12549" max="12549" width="16.85546875" style="1" customWidth="1"/>
    <col min="12550" max="12550" width="16.140625" style="1" customWidth="1"/>
    <col min="12551" max="12551" width="16.42578125" style="1" customWidth="1"/>
    <col min="12552" max="12552" width="13.85546875" style="1" customWidth="1"/>
    <col min="12553" max="12555" width="13.7109375" style="1" customWidth="1"/>
    <col min="12556" max="12800" width="9.140625" style="1"/>
    <col min="12801" max="12801" width="34.7109375" style="1" customWidth="1"/>
    <col min="12802" max="12802" width="18.28515625" style="1" customWidth="1"/>
    <col min="12803" max="12803" width="17.85546875" style="1" customWidth="1"/>
    <col min="12804" max="12804" width="16.5703125" style="1" customWidth="1"/>
    <col min="12805" max="12805" width="16.85546875" style="1" customWidth="1"/>
    <col min="12806" max="12806" width="16.140625" style="1" customWidth="1"/>
    <col min="12807" max="12807" width="16.42578125" style="1" customWidth="1"/>
    <col min="12808" max="12808" width="13.85546875" style="1" customWidth="1"/>
    <col min="12809" max="12811" width="13.7109375" style="1" customWidth="1"/>
    <col min="12812" max="13056" width="9.140625" style="1"/>
    <col min="13057" max="13057" width="34.7109375" style="1" customWidth="1"/>
    <col min="13058" max="13058" width="18.28515625" style="1" customWidth="1"/>
    <col min="13059" max="13059" width="17.85546875" style="1" customWidth="1"/>
    <col min="13060" max="13060" width="16.5703125" style="1" customWidth="1"/>
    <col min="13061" max="13061" width="16.85546875" style="1" customWidth="1"/>
    <col min="13062" max="13062" width="16.140625" style="1" customWidth="1"/>
    <col min="13063" max="13063" width="16.42578125" style="1" customWidth="1"/>
    <col min="13064" max="13064" width="13.85546875" style="1" customWidth="1"/>
    <col min="13065" max="13067" width="13.7109375" style="1" customWidth="1"/>
    <col min="13068" max="13312" width="9.140625" style="1"/>
    <col min="13313" max="13313" width="34.7109375" style="1" customWidth="1"/>
    <col min="13314" max="13314" width="18.28515625" style="1" customWidth="1"/>
    <col min="13315" max="13315" width="17.85546875" style="1" customWidth="1"/>
    <col min="13316" max="13316" width="16.5703125" style="1" customWidth="1"/>
    <col min="13317" max="13317" width="16.85546875" style="1" customWidth="1"/>
    <col min="13318" max="13318" width="16.140625" style="1" customWidth="1"/>
    <col min="13319" max="13319" width="16.42578125" style="1" customWidth="1"/>
    <col min="13320" max="13320" width="13.85546875" style="1" customWidth="1"/>
    <col min="13321" max="13323" width="13.7109375" style="1" customWidth="1"/>
    <col min="13324" max="13568" width="9.140625" style="1"/>
    <col min="13569" max="13569" width="34.7109375" style="1" customWidth="1"/>
    <col min="13570" max="13570" width="18.28515625" style="1" customWidth="1"/>
    <col min="13571" max="13571" width="17.85546875" style="1" customWidth="1"/>
    <col min="13572" max="13572" width="16.5703125" style="1" customWidth="1"/>
    <col min="13573" max="13573" width="16.85546875" style="1" customWidth="1"/>
    <col min="13574" max="13574" width="16.140625" style="1" customWidth="1"/>
    <col min="13575" max="13575" width="16.42578125" style="1" customWidth="1"/>
    <col min="13576" max="13576" width="13.85546875" style="1" customWidth="1"/>
    <col min="13577" max="13579" width="13.7109375" style="1" customWidth="1"/>
    <col min="13580" max="13824" width="9.140625" style="1"/>
    <col min="13825" max="13825" width="34.7109375" style="1" customWidth="1"/>
    <col min="13826" max="13826" width="18.28515625" style="1" customWidth="1"/>
    <col min="13827" max="13827" width="17.85546875" style="1" customWidth="1"/>
    <col min="13828" max="13828" width="16.5703125" style="1" customWidth="1"/>
    <col min="13829" max="13829" width="16.85546875" style="1" customWidth="1"/>
    <col min="13830" max="13830" width="16.140625" style="1" customWidth="1"/>
    <col min="13831" max="13831" width="16.42578125" style="1" customWidth="1"/>
    <col min="13832" max="13832" width="13.85546875" style="1" customWidth="1"/>
    <col min="13833" max="13835" width="13.7109375" style="1" customWidth="1"/>
    <col min="13836" max="14080" width="9.140625" style="1"/>
    <col min="14081" max="14081" width="34.7109375" style="1" customWidth="1"/>
    <col min="14082" max="14082" width="18.28515625" style="1" customWidth="1"/>
    <col min="14083" max="14083" width="17.85546875" style="1" customWidth="1"/>
    <col min="14084" max="14084" width="16.5703125" style="1" customWidth="1"/>
    <col min="14085" max="14085" width="16.85546875" style="1" customWidth="1"/>
    <col min="14086" max="14086" width="16.140625" style="1" customWidth="1"/>
    <col min="14087" max="14087" width="16.42578125" style="1" customWidth="1"/>
    <col min="14088" max="14088" width="13.85546875" style="1" customWidth="1"/>
    <col min="14089" max="14091" width="13.7109375" style="1" customWidth="1"/>
    <col min="14092" max="14336" width="9.140625" style="1"/>
    <col min="14337" max="14337" width="34.7109375" style="1" customWidth="1"/>
    <col min="14338" max="14338" width="18.28515625" style="1" customWidth="1"/>
    <col min="14339" max="14339" width="17.85546875" style="1" customWidth="1"/>
    <col min="14340" max="14340" width="16.5703125" style="1" customWidth="1"/>
    <col min="14341" max="14341" width="16.85546875" style="1" customWidth="1"/>
    <col min="14342" max="14342" width="16.140625" style="1" customWidth="1"/>
    <col min="14343" max="14343" width="16.42578125" style="1" customWidth="1"/>
    <col min="14344" max="14344" width="13.85546875" style="1" customWidth="1"/>
    <col min="14345" max="14347" width="13.7109375" style="1" customWidth="1"/>
    <col min="14348" max="14592" width="9.140625" style="1"/>
    <col min="14593" max="14593" width="34.7109375" style="1" customWidth="1"/>
    <col min="14594" max="14594" width="18.28515625" style="1" customWidth="1"/>
    <col min="14595" max="14595" width="17.85546875" style="1" customWidth="1"/>
    <col min="14596" max="14596" width="16.5703125" style="1" customWidth="1"/>
    <col min="14597" max="14597" width="16.85546875" style="1" customWidth="1"/>
    <col min="14598" max="14598" width="16.140625" style="1" customWidth="1"/>
    <col min="14599" max="14599" width="16.42578125" style="1" customWidth="1"/>
    <col min="14600" max="14600" width="13.85546875" style="1" customWidth="1"/>
    <col min="14601" max="14603" width="13.7109375" style="1" customWidth="1"/>
    <col min="14604" max="14848" width="9.140625" style="1"/>
    <col min="14849" max="14849" width="34.7109375" style="1" customWidth="1"/>
    <col min="14850" max="14850" width="18.28515625" style="1" customWidth="1"/>
    <col min="14851" max="14851" width="17.85546875" style="1" customWidth="1"/>
    <col min="14852" max="14852" width="16.5703125" style="1" customWidth="1"/>
    <col min="14853" max="14853" width="16.85546875" style="1" customWidth="1"/>
    <col min="14854" max="14854" width="16.140625" style="1" customWidth="1"/>
    <col min="14855" max="14855" width="16.42578125" style="1" customWidth="1"/>
    <col min="14856" max="14856" width="13.85546875" style="1" customWidth="1"/>
    <col min="14857" max="14859" width="13.7109375" style="1" customWidth="1"/>
    <col min="14860" max="15104" width="9.140625" style="1"/>
    <col min="15105" max="15105" width="34.7109375" style="1" customWidth="1"/>
    <col min="15106" max="15106" width="18.28515625" style="1" customWidth="1"/>
    <col min="15107" max="15107" width="17.85546875" style="1" customWidth="1"/>
    <col min="15108" max="15108" width="16.5703125" style="1" customWidth="1"/>
    <col min="15109" max="15109" width="16.85546875" style="1" customWidth="1"/>
    <col min="15110" max="15110" width="16.140625" style="1" customWidth="1"/>
    <col min="15111" max="15111" width="16.42578125" style="1" customWidth="1"/>
    <col min="15112" max="15112" width="13.85546875" style="1" customWidth="1"/>
    <col min="15113" max="15115" width="13.7109375" style="1" customWidth="1"/>
    <col min="15116" max="15360" width="9.140625" style="1"/>
    <col min="15361" max="15361" width="34.7109375" style="1" customWidth="1"/>
    <col min="15362" max="15362" width="18.28515625" style="1" customWidth="1"/>
    <col min="15363" max="15363" width="17.85546875" style="1" customWidth="1"/>
    <col min="15364" max="15364" width="16.5703125" style="1" customWidth="1"/>
    <col min="15365" max="15365" width="16.85546875" style="1" customWidth="1"/>
    <col min="15366" max="15366" width="16.140625" style="1" customWidth="1"/>
    <col min="15367" max="15367" width="16.42578125" style="1" customWidth="1"/>
    <col min="15368" max="15368" width="13.85546875" style="1" customWidth="1"/>
    <col min="15369" max="15371" width="13.7109375" style="1" customWidth="1"/>
    <col min="15372" max="15616" width="9.140625" style="1"/>
    <col min="15617" max="15617" width="34.7109375" style="1" customWidth="1"/>
    <col min="15618" max="15618" width="18.28515625" style="1" customWidth="1"/>
    <col min="15619" max="15619" width="17.85546875" style="1" customWidth="1"/>
    <col min="15620" max="15620" width="16.5703125" style="1" customWidth="1"/>
    <col min="15621" max="15621" width="16.85546875" style="1" customWidth="1"/>
    <col min="15622" max="15622" width="16.140625" style="1" customWidth="1"/>
    <col min="15623" max="15623" width="16.42578125" style="1" customWidth="1"/>
    <col min="15624" max="15624" width="13.85546875" style="1" customWidth="1"/>
    <col min="15625" max="15627" width="13.7109375" style="1" customWidth="1"/>
    <col min="15628" max="15872" width="9.140625" style="1"/>
    <col min="15873" max="15873" width="34.7109375" style="1" customWidth="1"/>
    <col min="15874" max="15874" width="18.28515625" style="1" customWidth="1"/>
    <col min="15875" max="15875" width="17.85546875" style="1" customWidth="1"/>
    <col min="15876" max="15876" width="16.5703125" style="1" customWidth="1"/>
    <col min="15877" max="15877" width="16.85546875" style="1" customWidth="1"/>
    <col min="15878" max="15878" width="16.140625" style="1" customWidth="1"/>
    <col min="15879" max="15879" width="16.42578125" style="1" customWidth="1"/>
    <col min="15880" max="15880" width="13.85546875" style="1" customWidth="1"/>
    <col min="15881" max="15883" width="13.7109375" style="1" customWidth="1"/>
    <col min="15884" max="16128" width="9.140625" style="1"/>
    <col min="16129" max="16129" width="34.7109375" style="1" customWidth="1"/>
    <col min="16130" max="16130" width="18.28515625" style="1" customWidth="1"/>
    <col min="16131" max="16131" width="17.85546875" style="1" customWidth="1"/>
    <col min="16132" max="16132" width="16.5703125" style="1" customWidth="1"/>
    <col min="16133" max="16133" width="16.85546875" style="1" customWidth="1"/>
    <col min="16134" max="16134" width="16.140625" style="1" customWidth="1"/>
    <col min="16135" max="16135" width="16.42578125" style="1" customWidth="1"/>
    <col min="16136" max="16136" width="13.85546875" style="1" customWidth="1"/>
    <col min="16137" max="16139" width="13.7109375" style="1" customWidth="1"/>
    <col min="16140" max="16384" width="9.140625" style="1"/>
  </cols>
  <sheetData>
    <row r="1" spans="1:11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62.2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48" customHeight="1" x14ac:dyDescent="0.25">
      <c r="A3" s="31" t="s">
        <v>38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45.75" customHeight="1" x14ac:dyDescent="0.25">
      <c r="A4" s="2"/>
      <c r="B4" s="3"/>
      <c r="C4" s="4"/>
      <c r="D4" s="3"/>
      <c r="E4" s="3"/>
      <c r="F4" s="5"/>
      <c r="G4" s="3"/>
      <c r="H4" s="3"/>
      <c r="I4" s="3"/>
      <c r="J4" s="33" t="s">
        <v>6</v>
      </c>
      <c r="K4" s="34"/>
    </row>
    <row r="5" spans="1:11" s="6" customFormat="1" ht="163.5" customHeight="1" x14ac:dyDescent="0.25">
      <c r="A5" s="23" t="s">
        <v>7</v>
      </c>
      <c r="B5" s="23" t="s">
        <v>33</v>
      </c>
      <c r="C5" s="23" t="s">
        <v>34</v>
      </c>
      <c r="D5" s="24" t="s">
        <v>39</v>
      </c>
      <c r="E5" s="23" t="s">
        <v>40</v>
      </c>
      <c r="F5" s="23" t="s">
        <v>41</v>
      </c>
      <c r="G5" s="23" t="s">
        <v>42</v>
      </c>
      <c r="H5" s="23" t="s">
        <v>43</v>
      </c>
      <c r="I5" s="23" t="s">
        <v>44</v>
      </c>
      <c r="J5" s="23" t="s">
        <v>45</v>
      </c>
      <c r="K5" s="23" t="s">
        <v>35</v>
      </c>
    </row>
    <row r="6" spans="1:11" s="7" customFormat="1" ht="42.75" customHeigh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pans="1:11" ht="110.1" customHeight="1" x14ac:dyDescent="0.25">
      <c r="A7" s="16" t="s">
        <v>0</v>
      </c>
      <c r="B7" s="17">
        <f>B8+B9+B11+B12+B13+B15+B16+B17+B14</f>
        <v>2025624.2</v>
      </c>
      <c r="C7" s="17">
        <f>C8+C9+C11+C12+C13+C15+C16+C17+C14</f>
        <v>2050624.2</v>
      </c>
      <c r="D7" s="17">
        <f t="shared" ref="D7:E7" si="0">D8+D9+D11+D12+D13+D15+D16+D17+D14</f>
        <v>1760738.4000000001</v>
      </c>
      <c r="E7" s="17">
        <f t="shared" si="0"/>
        <v>1785738.4000000001</v>
      </c>
      <c r="F7" s="17">
        <f>F8+F9+F10+F11+F12+F13+F15+F16+F17+F14</f>
        <v>1774668.5000000002</v>
      </c>
      <c r="G7" s="17">
        <f t="shared" ref="G7:G13" si="1">F7-D7</f>
        <v>13930.100000000093</v>
      </c>
      <c r="H7" s="17">
        <f t="shared" ref="H7:H13" si="2">F7-E7</f>
        <v>-11069.899999999907</v>
      </c>
      <c r="I7" s="17">
        <f>F7/D7*100</f>
        <v>100.79115103072667</v>
      </c>
      <c r="J7" s="17">
        <f>F7/E7*100</f>
        <v>99.380093971211011</v>
      </c>
      <c r="K7" s="18">
        <f>F7/C7*100</f>
        <v>86.542843881389885</v>
      </c>
    </row>
    <row r="8" spans="1:11" ht="110.1" customHeight="1" x14ac:dyDescent="0.25">
      <c r="A8" s="19" t="s">
        <v>8</v>
      </c>
      <c r="B8" s="20">
        <v>1554416.6</v>
      </c>
      <c r="C8" s="20">
        <v>1579416.6</v>
      </c>
      <c r="D8" s="20">
        <v>1341663.7</v>
      </c>
      <c r="E8" s="20">
        <v>1366663.7</v>
      </c>
      <c r="F8" s="20">
        <v>1349597.4</v>
      </c>
      <c r="G8" s="20">
        <f t="shared" si="1"/>
        <v>7933.6999999999534</v>
      </c>
      <c r="H8" s="20">
        <f t="shared" si="2"/>
        <v>-17066.300000000047</v>
      </c>
      <c r="I8" s="20">
        <f>F8/D8*100</f>
        <v>100.59133298456237</v>
      </c>
      <c r="J8" s="20">
        <f>F8/E8*100</f>
        <v>98.751243630748363</v>
      </c>
      <c r="K8" s="21">
        <f>F8/C8*100</f>
        <v>85.449108234015</v>
      </c>
    </row>
    <row r="9" spans="1:11" ht="110.1" customHeight="1" x14ac:dyDescent="0.25">
      <c r="A9" s="19" t="s">
        <v>9</v>
      </c>
      <c r="B9" s="20">
        <v>66114</v>
      </c>
      <c r="C9" s="20">
        <v>66114</v>
      </c>
      <c r="D9" s="20">
        <v>55197.7</v>
      </c>
      <c r="E9" s="20">
        <v>55197.7</v>
      </c>
      <c r="F9" s="20">
        <v>59941.1</v>
      </c>
      <c r="G9" s="20">
        <f>F9-D9</f>
        <v>4743.4000000000015</v>
      </c>
      <c r="H9" s="20">
        <f t="shared" si="2"/>
        <v>4743.4000000000015</v>
      </c>
      <c r="I9" s="20">
        <f t="shared" ref="I9:I37" si="3">F9/D9*100</f>
        <v>108.59347400344579</v>
      </c>
      <c r="J9" s="20">
        <f t="shared" ref="J9:J37" si="4">F9/E9*100</f>
        <v>108.59347400344579</v>
      </c>
      <c r="K9" s="21">
        <f t="shared" ref="K9:K37" si="5">F9/C9*100</f>
        <v>90.663248328644457</v>
      </c>
    </row>
    <row r="10" spans="1:11" ht="110.1" customHeight="1" x14ac:dyDescent="0.25">
      <c r="A10" s="19" t="s">
        <v>37</v>
      </c>
      <c r="B10" s="20"/>
      <c r="C10" s="20"/>
      <c r="D10" s="20"/>
      <c r="E10" s="20"/>
      <c r="F10" s="20">
        <v>13283.1</v>
      </c>
      <c r="G10" s="20">
        <f>F10-D10</f>
        <v>13283.1</v>
      </c>
      <c r="H10" s="20">
        <f t="shared" si="2"/>
        <v>13283.1</v>
      </c>
      <c r="I10" s="20"/>
      <c r="J10" s="20"/>
      <c r="K10" s="21"/>
    </row>
    <row r="11" spans="1:11" ht="110.1" customHeight="1" x14ac:dyDescent="0.25">
      <c r="A11" s="19" t="s">
        <v>1</v>
      </c>
      <c r="B11" s="20">
        <v>128119.7</v>
      </c>
      <c r="C11" s="20">
        <v>128119.7</v>
      </c>
      <c r="D11" s="20">
        <v>127180.8</v>
      </c>
      <c r="E11" s="20">
        <v>127180.8</v>
      </c>
      <c r="F11" s="20">
        <v>130167.8</v>
      </c>
      <c r="G11" s="20">
        <f>F11-D11</f>
        <v>2987</v>
      </c>
      <c r="H11" s="20">
        <f t="shared" si="2"/>
        <v>2987</v>
      </c>
      <c r="I11" s="20">
        <f t="shared" si="3"/>
        <v>102.34862494967794</v>
      </c>
      <c r="J11" s="20">
        <f t="shared" si="4"/>
        <v>102.34862494967794</v>
      </c>
      <c r="K11" s="21">
        <f t="shared" si="5"/>
        <v>101.59858319992945</v>
      </c>
    </row>
    <row r="12" spans="1:11" ht="110.1" customHeight="1" x14ac:dyDescent="0.25">
      <c r="A12" s="19" t="s">
        <v>10</v>
      </c>
      <c r="B12" s="20"/>
      <c r="C12" s="20"/>
      <c r="D12" s="20"/>
      <c r="E12" s="20"/>
      <c r="F12" s="20">
        <v>70</v>
      </c>
      <c r="G12" s="20">
        <f t="shared" si="1"/>
        <v>70</v>
      </c>
      <c r="H12" s="20">
        <f t="shared" si="2"/>
        <v>70</v>
      </c>
      <c r="I12" s="20"/>
      <c r="J12" s="20"/>
      <c r="K12" s="21"/>
    </row>
    <row r="13" spans="1:11" ht="110.1" customHeight="1" x14ac:dyDescent="0.25">
      <c r="A13" s="19" t="s">
        <v>11</v>
      </c>
      <c r="B13" s="20">
        <v>3055</v>
      </c>
      <c r="C13" s="20">
        <v>3055</v>
      </c>
      <c r="D13" s="20">
        <v>3055</v>
      </c>
      <c r="E13" s="20">
        <v>3055</v>
      </c>
      <c r="F13" s="20">
        <v>3398.5</v>
      </c>
      <c r="G13" s="20">
        <f t="shared" si="1"/>
        <v>343.5</v>
      </c>
      <c r="H13" s="20">
        <f t="shared" si="2"/>
        <v>343.5</v>
      </c>
      <c r="I13" s="20">
        <f t="shared" si="3"/>
        <v>111.24386252045826</v>
      </c>
      <c r="J13" s="20">
        <f t="shared" si="4"/>
        <v>111.24386252045826</v>
      </c>
      <c r="K13" s="21">
        <f t="shared" si="5"/>
        <v>111.24386252045826</v>
      </c>
    </row>
    <row r="14" spans="1:11" ht="110.1" customHeight="1" x14ac:dyDescent="0.25">
      <c r="A14" s="19" t="s">
        <v>12</v>
      </c>
      <c r="B14" s="20">
        <v>42400.7</v>
      </c>
      <c r="C14" s="20">
        <v>42400.7</v>
      </c>
      <c r="D14" s="20">
        <v>32568.799999999999</v>
      </c>
      <c r="E14" s="20">
        <v>32568.799999999999</v>
      </c>
      <c r="F14" s="20">
        <v>31079.8</v>
      </c>
      <c r="G14" s="20">
        <f t="shared" ref="G14:G26" si="6">F14-D14</f>
        <v>-1489</v>
      </c>
      <c r="H14" s="20">
        <f t="shared" ref="H14:H36" si="7">F14-E14</f>
        <v>-1489</v>
      </c>
      <c r="I14" s="20">
        <f t="shared" si="3"/>
        <v>95.428139814792061</v>
      </c>
      <c r="J14" s="20">
        <f t="shared" si="4"/>
        <v>95.428139814792061</v>
      </c>
      <c r="K14" s="21">
        <f t="shared" si="5"/>
        <v>73.300204949446595</v>
      </c>
    </row>
    <row r="15" spans="1:11" ht="110.1" customHeight="1" x14ac:dyDescent="0.25">
      <c r="A15" s="19" t="s">
        <v>2</v>
      </c>
      <c r="B15" s="20">
        <v>80013.2</v>
      </c>
      <c r="C15" s="20">
        <v>80013.2</v>
      </c>
      <c r="D15" s="20">
        <v>65406.1</v>
      </c>
      <c r="E15" s="20">
        <v>65406.1</v>
      </c>
      <c r="F15" s="20">
        <v>71209.399999999994</v>
      </c>
      <c r="G15" s="20">
        <f t="shared" si="6"/>
        <v>5803.2999999999956</v>
      </c>
      <c r="H15" s="20">
        <f t="shared" si="7"/>
        <v>5803.2999999999956</v>
      </c>
      <c r="I15" s="20">
        <f>F15/D15*100</f>
        <v>108.87271982276883</v>
      </c>
      <c r="J15" s="20">
        <f t="shared" si="4"/>
        <v>108.87271982276883</v>
      </c>
      <c r="K15" s="21">
        <f t="shared" si="5"/>
        <v>88.997065484195105</v>
      </c>
    </row>
    <row r="16" spans="1:11" ht="110.1" customHeight="1" x14ac:dyDescent="0.25">
      <c r="A16" s="19" t="s">
        <v>3</v>
      </c>
      <c r="B16" s="20">
        <v>100030.3</v>
      </c>
      <c r="C16" s="20">
        <v>100030.3</v>
      </c>
      <c r="D16" s="20">
        <v>89168.8</v>
      </c>
      <c r="E16" s="20">
        <v>89168.8</v>
      </c>
      <c r="F16" s="20">
        <v>83409.100000000006</v>
      </c>
      <c r="G16" s="20">
        <f t="shared" si="6"/>
        <v>-5759.6999999999971</v>
      </c>
      <c r="H16" s="20">
        <f t="shared" si="7"/>
        <v>-5759.6999999999971</v>
      </c>
      <c r="I16" s="29">
        <f>F16/D16*100</f>
        <v>93.540677905276297</v>
      </c>
      <c r="J16" s="29">
        <f t="shared" si="4"/>
        <v>93.540677905276297</v>
      </c>
      <c r="K16" s="21">
        <f t="shared" si="5"/>
        <v>83.383834698086474</v>
      </c>
    </row>
    <row r="17" spans="1:21" ht="110.1" customHeight="1" x14ac:dyDescent="0.25">
      <c r="A17" s="19" t="s">
        <v>13</v>
      </c>
      <c r="B17" s="20">
        <v>51474.7</v>
      </c>
      <c r="C17" s="20">
        <v>51474.7</v>
      </c>
      <c r="D17" s="20">
        <v>46497.5</v>
      </c>
      <c r="E17" s="20">
        <v>46497.5</v>
      </c>
      <c r="F17" s="20">
        <v>32512.3</v>
      </c>
      <c r="G17" s="20">
        <f t="shared" si="6"/>
        <v>-13985.2</v>
      </c>
      <c r="H17" s="20">
        <f t="shared" si="7"/>
        <v>-13985.2</v>
      </c>
      <c r="I17" s="20">
        <f t="shared" si="3"/>
        <v>69.922684015269638</v>
      </c>
      <c r="J17" s="20">
        <f t="shared" si="4"/>
        <v>69.922684015269638</v>
      </c>
      <c r="K17" s="21">
        <f t="shared" si="5"/>
        <v>63.161708567509869</v>
      </c>
    </row>
    <row r="18" spans="1:21" ht="110.1" customHeight="1" x14ac:dyDescent="0.25">
      <c r="A18" s="16" t="s">
        <v>4</v>
      </c>
      <c r="B18" s="17">
        <f>B19+B20+B21+B22+B23+B24+B25+B26+B27+B28</f>
        <v>131134.09999999998</v>
      </c>
      <c r="C18" s="17">
        <f>C19+C20+C21+C22+C23+C24+C25+C26+C27+C28</f>
        <v>145336.29999999999</v>
      </c>
      <c r="D18" s="17">
        <f>D19+D20+D21+D22+D23+D24+D25+D26+D27+D28</f>
        <v>123677.7</v>
      </c>
      <c r="E18" s="17">
        <f>E19+E20+E21+E22+E23+E24+E25+E26+E27+E28</f>
        <v>137879.9</v>
      </c>
      <c r="F18" s="17">
        <f>F19+F20+F21+F22+F23+F24+F25+F26+F27+F28</f>
        <v>133429.4</v>
      </c>
      <c r="G18" s="17">
        <f>F18-D18</f>
        <v>9751.6999999999971</v>
      </c>
      <c r="H18" s="17">
        <f t="shared" si="7"/>
        <v>-4450.5</v>
      </c>
      <c r="I18" s="17">
        <f t="shared" si="3"/>
        <v>107.88476823226823</v>
      </c>
      <c r="J18" s="17">
        <f>F18/E18*100</f>
        <v>96.772190870460449</v>
      </c>
      <c r="K18" s="18">
        <f t="shared" si="5"/>
        <v>91.807346134448181</v>
      </c>
    </row>
    <row r="19" spans="1:21" ht="110.1" customHeight="1" x14ac:dyDescent="0.25">
      <c r="A19" s="19" t="s">
        <v>14</v>
      </c>
      <c r="B19" s="20">
        <v>34348.199999999997</v>
      </c>
      <c r="C19" s="20">
        <v>34348.199999999997</v>
      </c>
      <c r="D19" s="20">
        <v>31786.799999999999</v>
      </c>
      <c r="E19" s="20">
        <v>31786.799999999999</v>
      </c>
      <c r="F19" s="20">
        <v>22198.1</v>
      </c>
      <c r="G19" s="20">
        <f>F19-D19</f>
        <v>-9588.7000000000007</v>
      </c>
      <c r="H19" s="20">
        <f>F19-E19</f>
        <v>-9588.7000000000007</v>
      </c>
      <c r="I19" s="20">
        <f t="shared" si="3"/>
        <v>69.834333748600045</v>
      </c>
      <c r="J19" s="20">
        <f t="shared" si="4"/>
        <v>69.834333748600045</v>
      </c>
      <c r="K19" s="21">
        <f t="shared" si="5"/>
        <v>64.626676215929805</v>
      </c>
    </row>
    <row r="20" spans="1:21" ht="110.1" customHeight="1" x14ac:dyDescent="0.25">
      <c r="A20" s="19" t="s">
        <v>15</v>
      </c>
      <c r="B20" s="20">
        <v>19167.400000000001</v>
      </c>
      <c r="C20" s="20">
        <v>19167.400000000001</v>
      </c>
      <c r="D20" s="20">
        <v>17610</v>
      </c>
      <c r="E20" s="20">
        <v>17610</v>
      </c>
      <c r="F20" s="20">
        <v>17460.2</v>
      </c>
      <c r="G20" s="20">
        <f t="shared" si="6"/>
        <v>-149.79999999999927</v>
      </c>
      <c r="H20" s="20">
        <f t="shared" si="7"/>
        <v>-149.79999999999927</v>
      </c>
      <c r="I20" s="20">
        <f>F20/D20*100</f>
        <v>99.149346961953441</v>
      </c>
      <c r="J20" s="20">
        <f>F20/E20*100</f>
        <v>99.149346961953441</v>
      </c>
      <c r="K20" s="21">
        <f t="shared" si="5"/>
        <v>91.093210346734551</v>
      </c>
    </row>
    <row r="21" spans="1:21" ht="110.1" customHeight="1" x14ac:dyDescent="0.25">
      <c r="A21" s="19" t="s">
        <v>16</v>
      </c>
      <c r="B21" s="20">
        <v>252.7</v>
      </c>
      <c r="C21" s="20">
        <v>252.7</v>
      </c>
      <c r="D21" s="20">
        <v>252.7</v>
      </c>
      <c r="E21" s="20">
        <v>252.7</v>
      </c>
      <c r="F21" s="20">
        <v>230.6</v>
      </c>
      <c r="G21" s="20">
        <f t="shared" si="6"/>
        <v>-22.099999999999994</v>
      </c>
      <c r="H21" s="20">
        <f t="shared" si="7"/>
        <v>-22.099999999999994</v>
      </c>
      <c r="I21" s="20">
        <f>F21/D21*100</f>
        <v>91.254451919271858</v>
      </c>
      <c r="J21" s="20">
        <f>F21/E21*100</f>
        <v>91.254451919271858</v>
      </c>
      <c r="K21" s="21">
        <f t="shared" si="5"/>
        <v>91.254451919271858</v>
      </c>
    </row>
    <row r="22" spans="1:21" ht="110.1" customHeight="1" x14ac:dyDescent="0.25">
      <c r="A22" s="19" t="s">
        <v>17</v>
      </c>
      <c r="B22" s="20">
        <v>9568</v>
      </c>
      <c r="C22" s="20">
        <v>9568</v>
      </c>
      <c r="D22" s="20">
        <v>8885</v>
      </c>
      <c r="E22" s="20">
        <v>8885</v>
      </c>
      <c r="F22" s="20">
        <v>12078.4</v>
      </c>
      <c r="G22" s="20">
        <f t="shared" si="6"/>
        <v>3193.3999999999996</v>
      </c>
      <c r="H22" s="20">
        <f t="shared" si="7"/>
        <v>3193.3999999999996</v>
      </c>
      <c r="I22" s="20">
        <f>F22/D22*100</f>
        <v>135.94147439504783</v>
      </c>
      <c r="J22" s="20">
        <f>F22/E22*100</f>
        <v>135.94147439504783</v>
      </c>
      <c r="K22" s="21">
        <f t="shared" si="5"/>
        <v>126.23745819397993</v>
      </c>
    </row>
    <row r="23" spans="1:21" ht="110.1" customHeight="1" x14ac:dyDescent="0.25">
      <c r="A23" s="19" t="s">
        <v>18</v>
      </c>
      <c r="B23" s="20">
        <v>9063</v>
      </c>
      <c r="C23" s="20">
        <v>9063</v>
      </c>
      <c r="D23" s="20">
        <v>9059.7000000000007</v>
      </c>
      <c r="E23" s="20">
        <v>9059.7000000000007</v>
      </c>
      <c r="F23" s="20">
        <v>3825.8</v>
      </c>
      <c r="G23" s="20">
        <f t="shared" si="6"/>
        <v>-5233.9000000000005</v>
      </c>
      <c r="H23" s="20">
        <f t="shared" si="7"/>
        <v>-5233.9000000000005</v>
      </c>
      <c r="I23" s="29">
        <f>F23/D23*100</f>
        <v>42.228771372120491</v>
      </c>
      <c r="J23" s="29">
        <f>F23/E23*100</f>
        <v>42.228771372120491</v>
      </c>
      <c r="K23" s="21">
        <f t="shared" si="5"/>
        <v>42.213395123027695</v>
      </c>
    </row>
    <row r="24" spans="1:21" ht="110.1" customHeight="1" x14ac:dyDescent="0.25">
      <c r="A24" s="19" t="s">
        <v>19</v>
      </c>
      <c r="B24" s="20">
        <v>5840.4</v>
      </c>
      <c r="C24" s="20">
        <v>18002.599999999999</v>
      </c>
      <c r="D24" s="20">
        <v>5754.7</v>
      </c>
      <c r="E24" s="20">
        <v>17916.900000000001</v>
      </c>
      <c r="F24" s="20">
        <v>22309.5</v>
      </c>
      <c r="G24" s="20">
        <f t="shared" si="6"/>
        <v>16554.8</v>
      </c>
      <c r="H24" s="20">
        <f t="shared" si="7"/>
        <v>4392.5999999999985</v>
      </c>
      <c r="I24" s="29">
        <f>F24/D24*100</f>
        <v>387.67442264583735</v>
      </c>
      <c r="J24" s="29">
        <f>F24/E24*100</f>
        <v>124.51651792441771</v>
      </c>
      <c r="K24" s="21">
        <f t="shared" si="5"/>
        <v>123.92376656705144</v>
      </c>
    </row>
    <row r="25" spans="1:21" ht="110.1" customHeight="1" x14ac:dyDescent="0.25">
      <c r="A25" s="19" t="s">
        <v>20</v>
      </c>
      <c r="B25" s="20">
        <v>37928</v>
      </c>
      <c r="C25" s="20">
        <v>37928</v>
      </c>
      <c r="D25" s="20">
        <v>36321</v>
      </c>
      <c r="E25" s="20">
        <v>36321</v>
      </c>
      <c r="F25" s="20">
        <v>38840.699999999997</v>
      </c>
      <c r="G25" s="20">
        <f t="shared" si="6"/>
        <v>2519.6999999999971</v>
      </c>
      <c r="H25" s="20">
        <f t="shared" si="7"/>
        <v>2519.6999999999971</v>
      </c>
      <c r="I25" s="20">
        <f t="shared" si="3"/>
        <v>106.93730899479638</v>
      </c>
      <c r="J25" s="20">
        <f t="shared" si="4"/>
        <v>106.93730899479638</v>
      </c>
      <c r="K25" s="21">
        <f t="shared" si="5"/>
        <v>102.40640160303734</v>
      </c>
    </row>
    <row r="26" spans="1:21" ht="110.1" customHeight="1" x14ac:dyDescent="0.25">
      <c r="A26" s="19" t="s">
        <v>21</v>
      </c>
      <c r="B26" s="20">
        <v>12000</v>
      </c>
      <c r="C26" s="20">
        <v>12000</v>
      </c>
      <c r="D26" s="20">
        <v>11400</v>
      </c>
      <c r="E26" s="20">
        <v>11400</v>
      </c>
      <c r="F26" s="20">
        <v>9873.5</v>
      </c>
      <c r="G26" s="20">
        <f t="shared" si="6"/>
        <v>-1526.5</v>
      </c>
      <c r="H26" s="20">
        <f t="shared" si="7"/>
        <v>-1526.5</v>
      </c>
      <c r="I26" s="20">
        <f t="shared" si="3"/>
        <v>86.609649122807014</v>
      </c>
      <c r="J26" s="20">
        <f t="shared" si="4"/>
        <v>86.609649122807014</v>
      </c>
      <c r="K26" s="21">
        <f t="shared" si="5"/>
        <v>82.279166666666669</v>
      </c>
    </row>
    <row r="27" spans="1:21" ht="110.1" customHeight="1" x14ac:dyDescent="0.25">
      <c r="A27" s="19" t="s">
        <v>22</v>
      </c>
      <c r="B27" s="20">
        <v>2966.4</v>
      </c>
      <c r="C27" s="20">
        <v>2966.4</v>
      </c>
      <c r="D27" s="20">
        <v>2607.8000000000002</v>
      </c>
      <c r="E27" s="20">
        <v>2607.8000000000002</v>
      </c>
      <c r="F27" s="20">
        <v>5225.1000000000004</v>
      </c>
      <c r="G27" s="20">
        <f>F27-D27</f>
        <v>2617.3000000000002</v>
      </c>
      <c r="H27" s="20">
        <f t="shared" si="7"/>
        <v>2617.3000000000002</v>
      </c>
      <c r="I27" s="20">
        <f t="shared" si="3"/>
        <v>200.36429174016411</v>
      </c>
      <c r="J27" s="20">
        <f t="shared" si="4"/>
        <v>200.36429174016411</v>
      </c>
      <c r="K27" s="21">
        <f t="shared" si="5"/>
        <v>176.14279935275081</v>
      </c>
    </row>
    <row r="28" spans="1:21" ht="110.1" customHeight="1" x14ac:dyDescent="0.25">
      <c r="A28" s="19" t="s">
        <v>23</v>
      </c>
      <c r="B28" s="20"/>
      <c r="C28" s="20">
        <v>2040</v>
      </c>
      <c r="D28" s="20"/>
      <c r="E28" s="20">
        <v>2040</v>
      </c>
      <c r="F28" s="20">
        <v>1387.5</v>
      </c>
      <c r="G28" s="20">
        <f>F28-D28</f>
        <v>1387.5</v>
      </c>
      <c r="H28" s="20">
        <f t="shared" si="7"/>
        <v>-652.5</v>
      </c>
      <c r="I28" s="20"/>
      <c r="J28" s="20">
        <f t="shared" si="4"/>
        <v>68.014705882352942</v>
      </c>
      <c r="K28" s="21">
        <f>F28/C28*100</f>
        <v>68.014705882352942</v>
      </c>
    </row>
    <row r="29" spans="1:21" ht="110.1" customHeight="1" x14ac:dyDescent="0.25">
      <c r="A29" s="16" t="s">
        <v>24</v>
      </c>
      <c r="B29" s="17">
        <f t="shared" ref="B29:G29" si="8">B7+B18</f>
        <v>2156758.2999999998</v>
      </c>
      <c r="C29" s="17">
        <f>C7+C18</f>
        <v>2195960.5</v>
      </c>
      <c r="D29" s="17">
        <f t="shared" si="8"/>
        <v>1884416.1</v>
      </c>
      <c r="E29" s="17">
        <f t="shared" si="8"/>
        <v>1923618.3</v>
      </c>
      <c r="F29" s="17">
        <f>F7+F18</f>
        <v>1908097.9000000001</v>
      </c>
      <c r="G29" s="17">
        <f t="shared" si="8"/>
        <v>23681.80000000009</v>
      </c>
      <c r="H29" s="17">
        <f t="shared" si="7"/>
        <v>-15520.399999999907</v>
      </c>
      <c r="I29" s="17">
        <f t="shared" si="3"/>
        <v>101.25671819509503</v>
      </c>
      <c r="J29" s="17">
        <f t="shared" si="4"/>
        <v>99.193166336585591</v>
      </c>
      <c r="K29" s="18">
        <f t="shared" si="5"/>
        <v>86.891266942187713</v>
      </c>
      <c r="U29" s="1" t="s">
        <v>25</v>
      </c>
    </row>
    <row r="30" spans="1:21" ht="110.1" customHeight="1" x14ac:dyDescent="0.25">
      <c r="A30" s="19" t="s">
        <v>26</v>
      </c>
      <c r="B30" s="20">
        <v>557889.4</v>
      </c>
      <c r="C30" s="20">
        <v>573889.4</v>
      </c>
      <c r="D30" s="20">
        <v>511398.6</v>
      </c>
      <c r="E30" s="20">
        <v>477421</v>
      </c>
      <c r="F30" s="20">
        <v>477421</v>
      </c>
      <c r="G30" s="20">
        <f t="shared" ref="G30:G35" si="9">F30-D30</f>
        <v>-33977.599999999977</v>
      </c>
      <c r="H30" s="17">
        <f t="shared" si="7"/>
        <v>0</v>
      </c>
      <c r="I30" s="20">
        <f t="shared" si="3"/>
        <v>93.355945831685887</v>
      </c>
      <c r="J30" s="20">
        <f t="shared" si="4"/>
        <v>100</v>
      </c>
      <c r="K30" s="21">
        <f t="shared" si="5"/>
        <v>83.190419617438479</v>
      </c>
    </row>
    <row r="31" spans="1:21" ht="110.1" customHeight="1" x14ac:dyDescent="0.25">
      <c r="A31" s="19" t="s">
        <v>27</v>
      </c>
      <c r="B31" s="20">
        <v>495843.7</v>
      </c>
      <c r="C31" s="20">
        <v>646612.80000000005</v>
      </c>
      <c r="D31" s="20">
        <v>488276</v>
      </c>
      <c r="E31" s="20">
        <v>405631.6</v>
      </c>
      <c r="F31" s="20">
        <v>405631.6</v>
      </c>
      <c r="G31" s="20">
        <f t="shared" si="9"/>
        <v>-82644.400000000023</v>
      </c>
      <c r="H31" s="22">
        <f t="shared" si="7"/>
        <v>0</v>
      </c>
      <c r="I31" s="20">
        <f t="shared" si="3"/>
        <v>83.074244894281108</v>
      </c>
      <c r="J31" s="20">
        <f t="shared" si="4"/>
        <v>100</v>
      </c>
      <c r="K31" s="21">
        <f t="shared" si="5"/>
        <v>62.731761573541377</v>
      </c>
    </row>
    <row r="32" spans="1:21" ht="110.1" customHeight="1" x14ac:dyDescent="0.25">
      <c r="A32" s="19" t="s">
        <v>28</v>
      </c>
      <c r="B32" s="20">
        <v>1648316.4</v>
      </c>
      <c r="C32" s="20">
        <v>1706707.4</v>
      </c>
      <c r="D32" s="20">
        <v>1518180.9</v>
      </c>
      <c r="E32" s="20">
        <v>1499353.9</v>
      </c>
      <c r="F32" s="20">
        <v>1499353.9</v>
      </c>
      <c r="G32" s="20">
        <f t="shared" si="9"/>
        <v>-18827</v>
      </c>
      <c r="H32" s="22">
        <f t="shared" si="7"/>
        <v>0</v>
      </c>
      <c r="I32" s="20">
        <f t="shared" si="3"/>
        <v>98.759897453590668</v>
      </c>
      <c r="J32" s="20">
        <f t="shared" si="4"/>
        <v>100</v>
      </c>
      <c r="K32" s="21">
        <f t="shared" si="5"/>
        <v>87.850670829692305</v>
      </c>
    </row>
    <row r="33" spans="1:11" ht="110.1" customHeight="1" x14ac:dyDescent="0.25">
      <c r="A33" s="19" t="s">
        <v>29</v>
      </c>
      <c r="B33" s="20">
        <v>440.8</v>
      </c>
      <c r="C33" s="20">
        <v>111371.7</v>
      </c>
      <c r="D33" s="20">
        <v>440.8</v>
      </c>
      <c r="E33" s="20">
        <v>110089.5</v>
      </c>
      <c r="F33" s="20">
        <v>110089.5</v>
      </c>
      <c r="G33" s="20">
        <f t="shared" si="9"/>
        <v>109648.7</v>
      </c>
      <c r="H33" s="22">
        <f t="shared" si="7"/>
        <v>0</v>
      </c>
      <c r="I33" s="20">
        <f t="shared" si="3"/>
        <v>24974.931941923773</v>
      </c>
      <c r="J33" s="20">
        <f t="shared" si="4"/>
        <v>100</v>
      </c>
      <c r="K33" s="21">
        <f t="shared" si="5"/>
        <v>98.848720096757077</v>
      </c>
    </row>
    <row r="34" spans="1:11" ht="110.1" customHeight="1" x14ac:dyDescent="0.25">
      <c r="A34" s="16" t="s">
        <v>32</v>
      </c>
      <c r="B34" s="17">
        <f>SUM(B30:B33)</f>
        <v>2702490.3</v>
      </c>
      <c r="C34" s="17">
        <f>C30+C31+C32+C33</f>
        <v>3038581.3000000003</v>
      </c>
      <c r="D34" s="17">
        <f>SUM(D30:D33)</f>
        <v>2518296.2999999998</v>
      </c>
      <c r="E34" s="17">
        <f>SUM(E30:E33)</f>
        <v>2492496</v>
      </c>
      <c r="F34" s="17">
        <f>SUM(F30:F33)</f>
        <v>2492496</v>
      </c>
      <c r="G34" s="17">
        <f t="shared" si="9"/>
        <v>-25800.299999999814</v>
      </c>
      <c r="H34" s="22">
        <f t="shared" si="7"/>
        <v>0</v>
      </c>
      <c r="I34" s="17">
        <f>F34/D34*100</f>
        <v>98.975485926735473</v>
      </c>
      <c r="J34" s="17">
        <f t="shared" si="4"/>
        <v>100</v>
      </c>
      <c r="K34" s="18">
        <f t="shared" si="5"/>
        <v>82.028280763789326</v>
      </c>
    </row>
    <row r="35" spans="1:11" ht="109.5" customHeight="1" x14ac:dyDescent="0.25">
      <c r="A35" s="19" t="s">
        <v>36</v>
      </c>
      <c r="B35" s="20"/>
      <c r="C35" s="20">
        <v>12072.1</v>
      </c>
      <c r="D35" s="20"/>
      <c r="E35" s="20">
        <v>12072.1</v>
      </c>
      <c r="F35" s="20">
        <v>12072.1</v>
      </c>
      <c r="G35" s="20">
        <f t="shared" si="9"/>
        <v>12072.1</v>
      </c>
      <c r="H35" s="22">
        <f t="shared" si="7"/>
        <v>0</v>
      </c>
      <c r="I35" s="20"/>
      <c r="J35" s="20">
        <f t="shared" si="4"/>
        <v>100</v>
      </c>
      <c r="K35" s="21">
        <f t="shared" si="5"/>
        <v>100</v>
      </c>
    </row>
    <row r="36" spans="1:11" ht="110.1" customHeight="1" x14ac:dyDescent="0.25">
      <c r="A36" s="19" t="s">
        <v>30</v>
      </c>
      <c r="B36" s="20"/>
      <c r="C36" s="20">
        <v>-12614.2</v>
      </c>
      <c r="D36" s="20"/>
      <c r="E36" s="20">
        <v>-12614.2</v>
      </c>
      <c r="F36" s="20">
        <v>-12614.2</v>
      </c>
      <c r="G36" s="20">
        <f>F36-D36</f>
        <v>-12614.2</v>
      </c>
      <c r="H36" s="22">
        <f t="shared" si="7"/>
        <v>0</v>
      </c>
      <c r="I36" s="17"/>
      <c r="J36" s="20">
        <f t="shared" si="4"/>
        <v>100</v>
      </c>
      <c r="K36" s="21">
        <f t="shared" si="5"/>
        <v>100</v>
      </c>
    </row>
    <row r="37" spans="1:11" ht="110.1" customHeight="1" x14ac:dyDescent="0.25">
      <c r="A37" s="16" t="s">
        <v>31</v>
      </c>
      <c r="B37" s="17">
        <f>B29+B34+B35+B36</f>
        <v>4859248.5999999996</v>
      </c>
      <c r="C37" s="17">
        <f>C29+C34+C35+C36</f>
        <v>5233999.7</v>
      </c>
      <c r="D37" s="17">
        <f>D29+D34+D35+D36</f>
        <v>4402712.4000000004</v>
      </c>
      <c r="E37" s="17">
        <f>E29+E34+E35+E36</f>
        <v>4415572.1999999993</v>
      </c>
      <c r="F37" s="17">
        <f>F29+F35+F34+F36</f>
        <v>4400051.8</v>
      </c>
      <c r="G37" s="17">
        <f>F37-D37</f>
        <v>-2660.6000000005588</v>
      </c>
      <c r="H37" s="17">
        <f>F37-E37</f>
        <v>-15520.399999999441</v>
      </c>
      <c r="I37" s="17">
        <f t="shared" si="3"/>
        <v>99.939569071102611</v>
      </c>
      <c r="J37" s="17">
        <f t="shared" si="4"/>
        <v>99.648507615841964</v>
      </c>
      <c r="K37" s="18">
        <f t="shared" si="5"/>
        <v>84.066718612918521</v>
      </c>
    </row>
    <row r="38" spans="1:11" ht="26.25" customHeight="1" x14ac:dyDescent="0.25"/>
    <row r="39" spans="1:11" ht="39.75" customHeight="1" x14ac:dyDescent="0.25"/>
    <row r="41" spans="1:11" ht="44.25" customHeight="1" x14ac:dyDescent="0.25"/>
    <row r="42" spans="1:11" ht="44.25" customHeight="1" x14ac:dyDescent="0.25"/>
    <row r="43" spans="1:11" ht="111" customHeight="1" x14ac:dyDescent="0.25">
      <c r="A43" s="35"/>
      <c r="B43" s="35"/>
      <c r="C43" s="35"/>
      <c r="D43" s="35"/>
      <c r="E43" s="11"/>
      <c r="F43" s="11"/>
      <c r="G43" s="11"/>
      <c r="H43" s="11"/>
      <c r="I43" s="11"/>
      <c r="J43" s="30"/>
      <c r="K43" s="32"/>
    </row>
    <row r="44" spans="1:11" ht="75" customHeight="1" x14ac:dyDescent="0.25">
      <c r="A44" s="28"/>
      <c r="B44" s="28"/>
      <c r="C44" s="28"/>
      <c r="D44" s="28"/>
      <c r="E44" s="11"/>
      <c r="F44" s="11"/>
      <c r="G44" s="11"/>
      <c r="H44" s="11"/>
      <c r="I44" s="11"/>
      <c r="J44" s="26"/>
      <c r="K44" s="27"/>
    </row>
    <row r="45" spans="1:11" ht="75" customHeight="1" x14ac:dyDescent="0.25">
      <c r="A45" s="28"/>
      <c r="B45" s="28"/>
      <c r="C45" s="28"/>
      <c r="D45" s="28"/>
      <c r="E45" s="11"/>
      <c r="F45" s="11"/>
      <c r="G45" s="11"/>
      <c r="H45" s="11"/>
      <c r="I45" s="11"/>
      <c r="J45" s="26"/>
      <c r="K45" s="27"/>
    </row>
    <row r="46" spans="1:11" ht="24.75" customHeight="1" x14ac:dyDescent="0.25">
      <c r="A46" s="12"/>
      <c r="B46" s="13"/>
      <c r="C46" s="14"/>
      <c r="D46" s="11"/>
      <c r="E46" s="11"/>
      <c r="F46" s="11"/>
      <c r="G46" s="11"/>
      <c r="H46" s="11"/>
      <c r="I46" s="11"/>
      <c r="J46" s="11"/>
    </row>
    <row r="47" spans="1:11" ht="45.75" customHeight="1" x14ac:dyDescent="0.25">
      <c r="A47" s="25"/>
      <c r="B47" s="13"/>
      <c r="C47" s="14"/>
      <c r="D47" s="11"/>
      <c r="E47" s="11"/>
      <c r="F47" s="11"/>
      <c r="G47" s="11"/>
      <c r="H47" s="11"/>
      <c r="I47" s="11"/>
      <c r="J47" s="11"/>
    </row>
    <row r="48" spans="1:11" ht="48" customHeight="1" x14ac:dyDescent="0.25">
      <c r="A48" s="25"/>
      <c r="B48" s="13"/>
      <c r="C48" s="14"/>
      <c r="D48" s="11"/>
      <c r="E48" s="11"/>
      <c r="F48" s="11"/>
      <c r="G48" s="11"/>
      <c r="H48" s="11"/>
      <c r="I48" s="11"/>
      <c r="J48" s="11"/>
    </row>
  </sheetData>
  <mergeCells count="5">
    <mergeCell ref="A1:K2"/>
    <mergeCell ref="A3:K3"/>
    <mergeCell ref="J4:K4"/>
    <mergeCell ref="A43:D43"/>
    <mergeCell ref="J43:K43"/>
  </mergeCells>
  <pageMargins left="0.39370078740157483" right="0" top="0" bottom="0" header="0" footer="0"/>
  <pageSetup paperSize="9" scale="18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01.12.2025</vt:lpstr>
      <vt:lpstr>'на 01.12.2025'!Область_печати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2025-12-22T17:48:22Z</dcterms:modified>
</cp:coreProperties>
</file>